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file01\DATA\経済部\水道課\Soumusyo\R6\6.経営比較分析表\訂正提出\"/>
    </mc:Choice>
  </mc:AlternateContent>
  <workbookProtection workbookAlgorithmName="SHA-512" workbookHashValue="phKYzLSvnrgeb6bEa4DAUIz+GAa731tri/WA38g+bPp8AeNonYNzR3kj3ldbMXwFwPNx4dZb2YHvpfTDP5QYPQ==" workbookSaltValue="bGWqBt0jh46fBWqMuhLLgQ=="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G85" i="4"/>
  <c r="F85" i="4"/>
  <c r="E85" i="4"/>
  <c r="AT10" i="4"/>
  <c r="AL10" i="4"/>
  <c r="I10" i="4"/>
  <c r="AL8" i="4"/>
  <c r="P8" i="4"/>
  <c r="I8" i="4"/>
</calcChain>
</file>

<file path=xl/sharedStrings.xml><?xml version="1.0" encoding="utf-8"?>
<sst xmlns="http://schemas.openxmlformats.org/spreadsheetml/2006/main" count="325" uniqueCount="115">
  <si>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</si>
  <si>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</si>
  <si>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</si>
  <si>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</si>
  <si>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</si>
  <si>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</si>
  <si>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</si>
  <si>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</si>
  <si>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</si>
  <si>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</si>
  <si>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</si>
  <si>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</si>
  <si>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</si>
  <si>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</si>
  <si>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</si>
  <si>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</si>
  <si>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</si>
  <si>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</si>
  <si>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</si>
  <si>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</si>
  <si>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</si>
  <si>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</si>
  <si>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</si>
  <si>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</si>
  <si>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</si>
  <si>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</si>
  <si>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</si>
  <si>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</si>
  <si>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</si>
  <si>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</si>
  <si>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</si>
  <si>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</si>
  <si>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</si>
  <si>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</si>
  <si>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</si>
  <si>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</si>
  <si>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</si>
  <si>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</si>
  <si>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</si>
  <si>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</si>
  <si>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</si>
  <si>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</si>
  <si>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</si>
  <si>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</si>
  <si>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</si>
  <si>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</si>
  <si>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</si>
  <si>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</si>
  <si>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</si>
  <si>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</si>
  <si>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</si>
  <si>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</si>
  <si>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</si>
  <si>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</si>
  <si>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</si>
  <si>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</si>
  <si>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</si>
  <si>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</si>
  <si>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</si>
  <si>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</si>
  <si>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</si>
  <si>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</si>
  <si>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</si>
  <si>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</si>
  <si>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</si>
  <si>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</si>
  <si>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</si>
  <si>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</si>
  <si>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</si>
  <si>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</si>
  <si>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</si>
  <si>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</si>
  <si>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</si>
  <si>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</si>
  <si>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</si>
  <si>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</si>
  <si>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</si>
  <si>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</si>
  <si>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</si>
  <si>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</si>
  <si>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</si>
  <si>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</si>
  <si>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</si>
  <si>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</si>
  <si>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</si>
  <si>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</si>
  <si>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</si>
  <si>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</si>
  <si>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</si>
  <si>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</si>
  <si>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</si>
  <si>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</si>
  <si>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</si>
  <si>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</si>
  <si>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</si>
  <si>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</si>
  <si>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遠軽町</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</si>
  <si>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</si>
  <si>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</si>
  <si>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</si>
  <si>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</si>
  <si>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</si>
  <si>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</si>
  <si>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</si>
  <si>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</si>
  <si>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</si>
  <si>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</si>
  <si>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</si>
  <si>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</si>
  <si>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</si>
  <si>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</si>
  <si>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</si>
  <si>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個別排水処理施設整備事業は、平成18年度に開始したため、現時点での施設の老朽化は見られない。
　令和16年度より順に浄化槽の耐用年数を迎えるため、予算の確保など計画的な施設の更新について検討する必要がある。</t>
    <phoneticPr fontId="4"/>
  </si>
  <si>
    <t>平成18年度から個別排水処理施設整備事業を開始し、丸瀬布及び白滝地区の公共下水道処理区域外の合併浄化槽の設置による生活環境保全を図り、平成27年度に遠軽町生活排水処理基本計画を策定し、遠軽及び生田原地区の公共下水道区域外を事業対象区域とした。
令和6年より法適用化を行い、今後も会計単位での評価になっていく。
人口減少に伴う使用料収入の減少が避けられないことや浄化槽費用の高騰による経営負担が増加する見込のため、浄化槽設置費用の負担検討などを行っていく必要がある。</t>
    <rPh sb="64" eb="65">
      <t>ハカ</t>
    </rPh>
    <rPh sb="67" eb="69">
      <t>ヘイセイ</t>
    </rPh>
    <rPh sb="122" eb="124">
      <t>レイワ</t>
    </rPh>
    <rPh sb="125" eb="126">
      <t>ネン</t>
    </rPh>
    <rPh sb="128" eb="132">
      <t>ホウテキヨウカ</t>
    </rPh>
    <rPh sb="133" eb="134">
      <t>オコナ</t>
    </rPh>
    <rPh sb="136" eb="138">
      <t>コンゴ</t>
    </rPh>
    <rPh sb="139" eb="143">
      <t>カイケイタンイ</t>
    </rPh>
    <rPh sb="145" eb="147">
      <t>ヒョウカ</t>
    </rPh>
    <rPh sb="221" eb="222">
      <t>オコナ</t>
    </rPh>
    <rPh sb="226" eb="228">
      <t>ヒツヨウ</t>
    </rPh>
    <phoneticPr fontId="4"/>
  </si>
  <si>
    <t>　令和6年より法適用を実施しており、公共下水道事業と特定環境保全公共下水道事業、個別排水処理事業の3つの事業を1つの下水道事業会計で運営してる。そのため、予算及び決算、使用料制度についても事業単位ではなく会計単位で算定している。
　個別排水事業の経常収支比率は、100％を下回っており、累積欠損金比率は886.05％、流動比率は53.81%と経営の健全性が懸念される状況である。
　累積欠損金比率については、法適用化に伴い、事業開始時からの累積的な営業赤字に加え、施設整備に関連する資産の減価償却累計額を、開始時利益余剰金として計上したためである。
　しかし、他の事業と合わせた会計単位では経常収支比率が100％を超えて黒字となっており、累積欠損金比率は、19.6％と類似団体平均値を下回り、流動比率は124.98％と類似団体平均値を上回っている。
　企業債残高対事業規模比率は、個別排水事業の負債としていたが、法適用化に伴い、現在高を一般会計負担とすることとしたため、個別排水事業としての償還が０となっている。
　経費回収率と汚水処理原価は、上下水道事業における共通経費の按分による汚水処理費の増加が要因となり、悪化している。汚水に係る費用を使用料だけで賄うことができない状況であるため、使用料体系や設置費用負担金の検討が必要となる。</t>
    <rPh sb="1" eb="3">
      <t>レイワ</t>
    </rPh>
    <rPh sb="4" eb="5">
      <t>ネン</t>
    </rPh>
    <rPh sb="7" eb="10">
      <t>ホウテキヨウ</t>
    </rPh>
    <rPh sb="11" eb="13">
      <t>ジッシ</t>
    </rPh>
    <rPh sb="116" eb="122">
      <t>コベツハイスイジギョウ</t>
    </rPh>
    <rPh sb="123" eb="125">
      <t>ケイジョウ</t>
    </rPh>
    <rPh sb="159" eb="163">
      <t>リュウドウヒリツ</t>
    </rPh>
    <rPh sb="171" eb="173">
      <t>ケイエイ</t>
    </rPh>
    <rPh sb="174" eb="177">
      <t>ケンゼンセイ</t>
    </rPh>
    <rPh sb="178" eb="180">
      <t>ケネン</t>
    </rPh>
    <rPh sb="183" eb="185">
      <t>ジョウキョウ</t>
    </rPh>
    <rPh sb="191" eb="198">
      <t>ルイセキケッソンキンヒリツ</t>
    </rPh>
    <rPh sb="204" eb="205">
      <t>ホウ</t>
    </rPh>
    <rPh sb="253" eb="261">
      <t>カイシジリエキヨジョウキン</t>
    </rPh>
    <rPh sb="346" eb="350">
      <t>リュウドウヒリツ</t>
    </rPh>
    <rPh sb="359" eb="363">
      <t>ルイジダンタイ</t>
    </rPh>
    <rPh sb="363" eb="366">
      <t>ヘイキンチ</t>
    </rPh>
    <rPh sb="367" eb="369">
      <t>ウワマワ</t>
    </rPh>
    <rPh sb="390" eb="396">
      <t>コベツハイスイジギョウ</t>
    </rPh>
    <rPh sb="397" eb="399">
      <t>フサイ</t>
    </rPh>
    <rPh sb="406" eb="410">
      <t>ホウテキヨウカ</t>
    </rPh>
    <rPh sb="411" eb="412">
      <t>トモナ</t>
    </rPh>
    <rPh sb="414" eb="417">
      <t>ゲンザイダカ</t>
    </rPh>
    <rPh sb="418" eb="424">
      <t>イッパンカイケイフタン</t>
    </rPh>
    <rPh sb="435" eb="441">
      <t>コベツハイスイジギョウ</t>
    </rPh>
    <rPh sb="445" eb="447">
      <t>ショウカン</t>
    </rPh>
    <rPh sb="482" eb="486">
      <t>キョウツウケイヒ</t>
    </rPh>
    <rPh sb="487" eb="489">
      <t>アンブン</t>
    </rPh>
    <rPh sb="551" eb="555">
      <t>セッチヒヨウ</t>
    </rPh>
    <rPh sb="555" eb="557">
      <t>フタン</t>
    </rPh>
    <rPh sb="557" eb="558">
      <t>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</si>
</sst>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A2B-46DC-A15E-F21A218431D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A2B-46DC-A15E-F21A218431D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21.07</c:v>
                </c:pt>
              </c:numCache>
            </c:numRef>
          </c:val>
          <c:extLst>
            <c:ext xmlns:c16="http://schemas.microsoft.com/office/drawing/2014/chart" uri="{C3380CC4-5D6E-409C-BE32-E72D297353CC}">
              <c16:uniqueId val="{00000000-A4A7-4CF0-B174-0CBC2B9A7FD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44.52</c:v>
                </c:pt>
              </c:numCache>
            </c:numRef>
          </c:val>
          <c:smooth val="0"/>
          <c:extLst>
            <c:ext xmlns:c16="http://schemas.microsoft.com/office/drawing/2014/chart" uri="{C3380CC4-5D6E-409C-BE32-E72D297353CC}">
              <c16:uniqueId val="{00000001-A4A7-4CF0-B174-0CBC2B9A7FD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D6D2-4913-9C6E-81264D2246B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82.9</c:v>
                </c:pt>
              </c:numCache>
            </c:numRef>
          </c:val>
          <c:smooth val="0"/>
          <c:extLst>
            <c:ext xmlns:c16="http://schemas.microsoft.com/office/drawing/2014/chart" uri="{C3380CC4-5D6E-409C-BE32-E72D297353CC}">
              <c16:uniqueId val="{00000001-D6D2-4913-9C6E-81264D2246B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88.78</c:v>
                </c:pt>
              </c:numCache>
            </c:numRef>
          </c:val>
          <c:extLst>
            <c:ext xmlns:c16="http://schemas.microsoft.com/office/drawing/2014/chart" uri="{C3380CC4-5D6E-409C-BE32-E72D297353CC}">
              <c16:uniqueId val="{00000000-CBC3-4EE5-8414-A1C5A8611F1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100.84</c:v>
                </c:pt>
              </c:numCache>
            </c:numRef>
          </c:val>
          <c:smooth val="0"/>
          <c:extLst>
            <c:ext xmlns:c16="http://schemas.microsoft.com/office/drawing/2014/chart" uri="{C3380CC4-5D6E-409C-BE32-E72D297353CC}">
              <c16:uniqueId val="{00000001-CBC3-4EE5-8414-A1C5A8611F1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3.76</c:v>
                </c:pt>
              </c:numCache>
            </c:numRef>
          </c:val>
          <c:extLst>
            <c:ext xmlns:c16="http://schemas.microsoft.com/office/drawing/2014/chart" uri="{C3380CC4-5D6E-409C-BE32-E72D297353CC}">
              <c16:uniqueId val="{00000000-A00E-4D3F-BCED-80EAADC9FF3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39.79</c:v>
                </c:pt>
              </c:numCache>
            </c:numRef>
          </c:val>
          <c:smooth val="0"/>
          <c:extLst>
            <c:ext xmlns:c16="http://schemas.microsoft.com/office/drawing/2014/chart" uri="{C3380CC4-5D6E-409C-BE32-E72D297353CC}">
              <c16:uniqueId val="{00000001-A00E-4D3F-BCED-80EAADC9FF3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D0-44F4-9CD1-17C50CAA788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AD0-44F4-9CD1-17C50CAA788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886.05</c:v>
                </c:pt>
              </c:numCache>
            </c:numRef>
          </c:val>
          <c:extLst>
            <c:ext xmlns:c16="http://schemas.microsoft.com/office/drawing/2014/chart" uri="{C3380CC4-5D6E-409C-BE32-E72D297353CC}">
              <c16:uniqueId val="{00000000-7598-4AC7-A9F5-6F040CD4505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135.16999999999999</c:v>
                </c:pt>
              </c:numCache>
            </c:numRef>
          </c:val>
          <c:smooth val="0"/>
          <c:extLst>
            <c:ext xmlns:c16="http://schemas.microsoft.com/office/drawing/2014/chart" uri="{C3380CC4-5D6E-409C-BE32-E72D297353CC}">
              <c16:uniqueId val="{00000001-7598-4AC7-A9F5-6F040CD4505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53.81</c:v>
                </c:pt>
              </c:numCache>
            </c:numRef>
          </c:val>
          <c:extLst>
            <c:ext xmlns:c16="http://schemas.microsoft.com/office/drawing/2014/chart" uri="{C3380CC4-5D6E-409C-BE32-E72D297353CC}">
              <c16:uniqueId val="{00000000-2B46-4A89-BEE6-84B2AFA6A1D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113.41</c:v>
                </c:pt>
              </c:numCache>
            </c:numRef>
          </c:val>
          <c:smooth val="0"/>
          <c:extLst>
            <c:ext xmlns:c16="http://schemas.microsoft.com/office/drawing/2014/chart" uri="{C3380CC4-5D6E-409C-BE32-E72D297353CC}">
              <c16:uniqueId val="{00000001-2B46-4A89-BEE6-84B2AFA6A1D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977-4EE5-8974-88288044D96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950.64</c:v>
                </c:pt>
              </c:numCache>
            </c:numRef>
          </c:val>
          <c:smooth val="0"/>
          <c:extLst>
            <c:ext xmlns:c16="http://schemas.microsoft.com/office/drawing/2014/chart" uri="{C3380CC4-5D6E-409C-BE32-E72D297353CC}">
              <c16:uniqueId val="{00000001-2977-4EE5-8974-88288044D96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45.42</c:v>
                </c:pt>
              </c:numCache>
            </c:numRef>
          </c:val>
          <c:extLst>
            <c:ext xmlns:c16="http://schemas.microsoft.com/office/drawing/2014/chart" uri="{C3380CC4-5D6E-409C-BE32-E72D297353CC}">
              <c16:uniqueId val="{00000000-8E7C-4473-8A19-609CFFECB68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38.549999999999997</c:v>
                </c:pt>
              </c:numCache>
            </c:numRef>
          </c:val>
          <c:smooth val="0"/>
          <c:extLst>
            <c:ext xmlns:c16="http://schemas.microsoft.com/office/drawing/2014/chart" uri="{C3380CC4-5D6E-409C-BE32-E72D297353CC}">
              <c16:uniqueId val="{00000001-8E7C-4473-8A19-609CFFECB68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426.17</c:v>
                </c:pt>
              </c:numCache>
            </c:numRef>
          </c:val>
          <c:extLst>
            <c:ext xmlns:c16="http://schemas.microsoft.com/office/drawing/2014/chart" uri="{C3380CC4-5D6E-409C-BE32-E72D297353CC}">
              <c16:uniqueId val="{00000000-A82B-4380-8A1D-E897A5F2ABE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391.34</c:v>
                </c:pt>
              </c:numCache>
            </c:numRef>
          </c:val>
          <c:smooth val="0"/>
          <c:extLst>
            <c:ext xmlns:c16="http://schemas.microsoft.com/office/drawing/2014/chart" uri="{C3380CC4-5D6E-409C-BE32-E72D297353CC}">
              <c16:uniqueId val="{00000001-A82B-4380-8A1D-E897A5F2ABE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R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北海道　遠軽町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個別排水処理</v>
      </c>
      <c r="Q8" s="64"/>
      <c r="R8" s="64"/>
      <c r="S8" s="64"/>
      <c r="T8" s="64"/>
      <c r="U8" s="64"/>
      <c r="V8" s="64"/>
      <c r="W8" s="64" t="str">
        <f>データ!L6</f>
        <v>L2</v>
      </c>
      <c r="X8" s="64"/>
      <c r="Y8" s="64"/>
      <c r="Z8" s="64"/>
      <c r="AA8" s="64"/>
      <c r="AB8" s="64"/>
      <c r="AC8" s="64"/>
      <c r="AD8" s="65" t="str">
        <f>データ!$M$6</f>
        <v>非設置</v>
      </c>
      <c r="AE8" s="65"/>
      <c r="AF8" s="65"/>
      <c r="AG8" s="65"/>
      <c r="AH8" s="65"/>
      <c r="AI8" s="65"/>
      <c r="AJ8" s="65"/>
      <c r="AK8" s="3"/>
      <c r="AL8" s="44">
        <f>データ!S6</f>
        <v>17646</v>
      </c>
      <c r="AM8" s="44"/>
      <c r="AN8" s="44"/>
      <c r="AO8" s="44"/>
      <c r="AP8" s="44"/>
      <c r="AQ8" s="44"/>
      <c r="AR8" s="44"/>
      <c r="AS8" s="44"/>
      <c r="AT8" s="45">
        <f>データ!T6</f>
        <v>1332.45</v>
      </c>
      <c r="AU8" s="45"/>
      <c r="AV8" s="45"/>
      <c r="AW8" s="45"/>
      <c r="AX8" s="45"/>
      <c r="AY8" s="45"/>
      <c r="AZ8" s="45"/>
      <c r="BA8" s="45"/>
      <c r="BB8" s="45">
        <f>データ!U6</f>
        <v>13.24</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-7.61</v>
      </c>
      <c r="J10" s="45"/>
      <c r="K10" s="45"/>
      <c r="L10" s="45"/>
      <c r="M10" s="45"/>
      <c r="N10" s="45"/>
      <c r="O10" s="45"/>
      <c r="P10" s="45">
        <f>データ!P6</f>
        <v>1.97</v>
      </c>
      <c r="Q10" s="45"/>
      <c r="R10" s="45"/>
      <c r="S10" s="45"/>
      <c r="T10" s="45"/>
      <c r="U10" s="45"/>
      <c r="V10" s="45"/>
      <c r="W10" s="45">
        <f>データ!Q6</f>
        <v>100</v>
      </c>
      <c r="X10" s="45"/>
      <c r="Y10" s="45"/>
      <c r="Z10" s="45"/>
      <c r="AA10" s="45"/>
      <c r="AB10" s="45"/>
      <c r="AC10" s="45"/>
      <c r="AD10" s="44">
        <f>データ!R6</f>
        <v>2926</v>
      </c>
      <c r="AE10" s="44"/>
      <c r="AF10" s="44"/>
      <c r="AG10" s="44"/>
      <c r="AH10" s="44"/>
      <c r="AI10" s="44"/>
      <c r="AJ10" s="44"/>
      <c r="AK10" s="2"/>
      <c r="AL10" s="44">
        <f>データ!V6</f>
        <v>343</v>
      </c>
      <c r="AM10" s="44"/>
      <c r="AN10" s="44"/>
      <c r="AO10" s="44"/>
      <c r="AP10" s="44"/>
      <c r="AQ10" s="44"/>
      <c r="AR10" s="44"/>
      <c r="AS10" s="44"/>
      <c r="AT10" s="45">
        <f>データ!W6</f>
        <v>1323.46</v>
      </c>
      <c r="AU10" s="45"/>
      <c r="AV10" s="45"/>
      <c r="AW10" s="45"/>
      <c r="AX10" s="45"/>
      <c r="AY10" s="45"/>
      <c r="AZ10" s="45"/>
      <c r="BA10" s="45"/>
      <c r="BB10" s="45">
        <f>データ!X6</f>
        <v>0.26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R8tXlACBtW1CPq4vaGf0gRgol0IgKYHNtlRhetKC/mNuS6q976u5YfhoOdZcEu628k8A1IT+wfhtZROvpNqDFA==" saltValue="h2y+oIy3xEBgK2sGID+m4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15555</v>
      </c>
      <c r="D6" s="19">
        <f t="shared" si="3"/>
        <v>46</v>
      </c>
      <c r="E6" s="19">
        <f t="shared" si="3"/>
        <v>18</v>
      </c>
      <c r="F6" s="19">
        <f t="shared" si="3"/>
        <v>1</v>
      </c>
      <c r="G6" s="19">
        <f t="shared" si="3"/>
        <v>0</v>
      </c>
      <c r="H6" s="19" t="str">
        <f t="shared" si="3"/>
        <v>北海道　遠軽町</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-7.61</v>
      </c>
      <c r="P6" s="20">
        <f t="shared" si="3"/>
        <v>1.97</v>
      </c>
      <c r="Q6" s="20">
        <f t="shared" si="3"/>
        <v>100</v>
      </c>
      <c r="R6" s="20">
        <f t="shared" si="3"/>
        <v>2926</v>
      </c>
      <c r="S6" s="20">
        <f t="shared" si="3"/>
        <v>17646</v>
      </c>
      <c r="T6" s="20">
        <f t="shared" si="3"/>
        <v>1332.45</v>
      </c>
      <c r="U6" s="20">
        <f t="shared" si="3"/>
        <v>13.24</v>
      </c>
      <c r="V6" s="20">
        <f t="shared" si="3"/>
        <v>343</v>
      </c>
      <c r="W6" s="20">
        <f t="shared" si="3"/>
        <v>1323.46</v>
      </c>
      <c r="X6" s="20">
        <f t="shared" si="3"/>
        <v>0.26</v>
      </c>
      <c r="Y6" s="21" t="str">
        <f>IF(Y7="",NA(),Y7)</f>
        <v>-</v>
      </c>
      <c r="Z6" s="21" t="str">
        <f t="shared" ref="Z6:AH6" si="4">IF(Z7="",NA(),Z7)</f>
        <v>-</v>
      </c>
      <c r="AA6" s="21" t="str">
        <f t="shared" si="4"/>
        <v>-</v>
      </c>
      <c r="AB6" s="21" t="str">
        <f t="shared" si="4"/>
        <v>-</v>
      </c>
      <c r="AC6" s="21">
        <f t="shared" si="4"/>
        <v>88.78</v>
      </c>
      <c r="AD6" s="21" t="str">
        <f t="shared" si="4"/>
        <v>-</v>
      </c>
      <c r="AE6" s="21" t="str">
        <f t="shared" si="4"/>
        <v>-</v>
      </c>
      <c r="AF6" s="21" t="str">
        <f t="shared" si="4"/>
        <v>-</v>
      </c>
      <c r="AG6" s="21" t="str">
        <f t="shared" si="4"/>
        <v>-</v>
      </c>
      <c r="AH6" s="21">
        <f t="shared" si="4"/>
        <v>100.84</v>
      </c>
      <c r="AI6" s="20" t="str">
        <f>IF(AI7="","",IF(AI7="-","【-】","【"&amp;SUBSTITUTE(TEXT(AI7,"#,##0.00"),"-","△")&amp;"】"))</f>
        <v>【100.11】</v>
      </c>
      <c r="AJ6" s="21" t="str">
        <f>IF(AJ7="",NA(),AJ7)</f>
        <v>-</v>
      </c>
      <c r="AK6" s="21" t="str">
        <f t="shared" ref="AK6:AS6" si="5">IF(AK7="",NA(),AK7)</f>
        <v>-</v>
      </c>
      <c r="AL6" s="21" t="str">
        <f t="shared" si="5"/>
        <v>-</v>
      </c>
      <c r="AM6" s="21" t="str">
        <f t="shared" si="5"/>
        <v>-</v>
      </c>
      <c r="AN6" s="21">
        <f t="shared" si="5"/>
        <v>886.05</v>
      </c>
      <c r="AO6" s="21" t="str">
        <f t="shared" si="5"/>
        <v>-</v>
      </c>
      <c r="AP6" s="21" t="str">
        <f t="shared" si="5"/>
        <v>-</v>
      </c>
      <c r="AQ6" s="21" t="str">
        <f t="shared" si="5"/>
        <v>-</v>
      </c>
      <c r="AR6" s="21" t="str">
        <f t="shared" si="5"/>
        <v>-</v>
      </c>
      <c r="AS6" s="21">
        <f t="shared" si="5"/>
        <v>135.16999999999999</v>
      </c>
      <c r="AT6" s="20" t="str">
        <f>IF(AT7="","",IF(AT7="-","【-】","【"&amp;SUBSTITUTE(TEXT(AT7,"#,##0.00"),"-","△")&amp;"】"))</f>
        <v>【144.34】</v>
      </c>
      <c r="AU6" s="21" t="str">
        <f>IF(AU7="",NA(),AU7)</f>
        <v>-</v>
      </c>
      <c r="AV6" s="21" t="str">
        <f t="shared" ref="AV6:BD6" si="6">IF(AV7="",NA(),AV7)</f>
        <v>-</v>
      </c>
      <c r="AW6" s="21" t="str">
        <f t="shared" si="6"/>
        <v>-</v>
      </c>
      <c r="AX6" s="21" t="str">
        <f t="shared" si="6"/>
        <v>-</v>
      </c>
      <c r="AY6" s="21">
        <f t="shared" si="6"/>
        <v>53.81</v>
      </c>
      <c r="AZ6" s="21" t="str">
        <f t="shared" si="6"/>
        <v>-</v>
      </c>
      <c r="BA6" s="21" t="str">
        <f t="shared" si="6"/>
        <v>-</v>
      </c>
      <c r="BB6" s="21" t="str">
        <f t="shared" si="6"/>
        <v>-</v>
      </c>
      <c r="BC6" s="21" t="str">
        <f t="shared" si="6"/>
        <v>-</v>
      </c>
      <c r="BD6" s="21">
        <f t="shared" si="6"/>
        <v>113.41</v>
      </c>
      <c r="BE6" s="20" t="str">
        <f>IF(BE7="","",IF(BE7="-","【-】","【"&amp;SUBSTITUTE(TEXT(BE7,"#,##0.00"),"-","△")&amp;"】"))</f>
        <v>【114.26】</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950.64</v>
      </c>
      <c r="BP6" s="20" t="str">
        <f>IF(BP7="","",IF(BP7="-","【-】","【"&amp;SUBSTITUTE(TEXT(BP7,"#,##0.00"),"-","△")&amp;"】"))</f>
        <v>【876.32】</v>
      </c>
      <c r="BQ6" s="21" t="str">
        <f>IF(BQ7="",NA(),BQ7)</f>
        <v>-</v>
      </c>
      <c r="BR6" s="21" t="str">
        <f t="shared" ref="BR6:BZ6" si="8">IF(BR7="",NA(),BR7)</f>
        <v>-</v>
      </c>
      <c r="BS6" s="21" t="str">
        <f t="shared" si="8"/>
        <v>-</v>
      </c>
      <c r="BT6" s="21" t="str">
        <f t="shared" si="8"/>
        <v>-</v>
      </c>
      <c r="BU6" s="21">
        <f t="shared" si="8"/>
        <v>45.42</v>
      </c>
      <c r="BV6" s="21" t="str">
        <f t="shared" si="8"/>
        <v>-</v>
      </c>
      <c r="BW6" s="21" t="str">
        <f t="shared" si="8"/>
        <v>-</v>
      </c>
      <c r="BX6" s="21" t="str">
        <f t="shared" si="8"/>
        <v>-</v>
      </c>
      <c r="BY6" s="21" t="str">
        <f t="shared" si="8"/>
        <v>-</v>
      </c>
      <c r="BZ6" s="21">
        <f t="shared" si="8"/>
        <v>38.549999999999997</v>
      </c>
      <c r="CA6" s="20" t="str">
        <f>IF(CA7="","",IF(CA7="-","【-】","【"&amp;SUBSTITUTE(TEXT(CA7,"#,##0.00"),"-","△")&amp;"】"))</f>
        <v>【39.48】</v>
      </c>
      <c r="CB6" s="21" t="str">
        <f>IF(CB7="",NA(),CB7)</f>
        <v>-</v>
      </c>
      <c r="CC6" s="21" t="str">
        <f t="shared" ref="CC6:CK6" si="9">IF(CC7="",NA(),CC7)</f>
        <v>-</v>
      </c>
      <c r="CD6" s="21" t="str">
        <f t="shared" si="9"/>
        <v>-</v>
      </c>
      <c r="CE6" s="21" t="str">
        <f t="shared" si="9"/>
        <v>-</v>
      </c>
      <c r="CF6" s="21">
        <f t="shared" si="9"/>
        <v>426.17</v>
      </c>
      <c r="CG6" s="21" t="str">
        <f t="shared" si="9"/>
        <v>-</v>
      </c>
      <c r="CH6" s="21" t="str">
        <f t="shared" si="9"/>
        <v>-</v>
      </c>
      <c r="CI6" s="21" t="str">
        <f t="shared" si="9"/>
        <v>-</v>
      </c>
      <c r="CJ6" s="21" t="str">
        <f t="shared" si="9"/>
        <v>-</v>
      </c>
      <c r="CK6" s="21">
        <f t="shared" si="9"/>
        <v>391.34</v>
      </c>
      <c r="CL6" s="20" t="str">
        <f>IF(CL7="","",IF(CL7="-","【-】","【"&amp;SUBSTITUTE(TEXT(CL7,"#,##0.00"),"-","△")&amp;"】"))</f>
        <v>【390.09】</v>
      </c>
      <c r="CM6" s="21" t="str">
        <f>IF(CM7="",NA(),CM7)</f>
        <v>-</v>
      </c>
      <c r="CN6" s="21" t="str">
        <f t="shared" ref="CN6:CV6" si="10">IF(CN7="",NA(),CN7)</f>
        <v>-</v>
      </c>
      <c r="CO6" s="21" t="str">
        <f t="shared" si="10"/>
        <v>-</v>
      </c>
      <c r="CP6" s="21" t="str">
        <f t="shared" si="10"/>
        <v>-</v>
      </c>
      <c r="CQ6" s="21">
        <f t="shared" si="10"/>
        <v>21.07</v>
      </c>
      <c r="CR6" s="21" t="str">
        <f t="shared" si="10"/>
        <v>-</v>
      </c>
      <c r="CS6" s="21" t="str">
        <f t="shared" si="10"/>
        <v>-</v>
      </c>
      <c r="CT6" s="21" t="str">
        <f t="shared" si="10"/>
        <v>-</v>
      </c>
      <c r="CU6" s="21" t="str">
        <f t="shared" si="10"/>
        <v>-</v>
      </c>
      <c r="CV6" s="21">
        <f t="shared" si="10"/>
        <v>44.52</v>
      </c>
      <c r="CW6" s="20" t="str">
        <f>IF(CW7="","",IF(CW7="-","【-】","【"&amp;SUBSTITUTE(TEXT(CW7,"#,##0.00"),"-","△")&amp;"】"))</f>
        <v>【45.56】</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82.9</v>
      </c>
      <c r="DH6" s="20" t="str">
        <f>IF(DH7="","",IF(DH7="-","【-】","【"&amp;SUBSTITUTE(TEXT(DH7,"#,##0.00"),"-","△")&amp;"】"))</f>
        <v>【82.62】</v>
      </c>
      <c r="DI6" s="21" t="str">
        <f>IF(DI7="",NA(),DI7)</f>
        <v>-</v>
      </c>
      <c r="DJ6" s="21" t="str">
        <f t="shared" ref="DJ6:DR6" si="12">IF(DJ7="",NA(),DJ7)</f>
        <v>-</v>
      </c>
      <c r="DK6" s="21" t="str">
        <f t="shared" si="12"/>
        <v>-</v>
      </c>
      <c r="DL6" s="21" t="str">
        <f t="shared" si="12"/>
        <v>-</v>
      </c>
      <c r="DM6" s="21">
        <f t="shared" si="12"/>
        <v>3.76</v>
      </c>
      <c r="DN6" s="21" t="str">
        <f t="shared" si="12"/>
        <v>-</v>
      </c>
      <c r="DO6" s="21" t="str">
        <f t="shared" si="12"/>
        <v>-</v>
      </c>
      <c r="DP6" s="21" t="str">
        <f t="shared" si="12"/>
        <v>-</v>
      </c>
      <c r="DQ6" s="21" t="str">
        <f t="shared" si="12"/>
        <v>-</v>
      </c>
      <c r="DR6" s="21">
        <f t="shared" si="12"/>
        <v>39.79</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15555</v>
      </c>
      <c r="D7" s="23">
        <v>46</v>
      </c>
      <c r="E7" s="23">
        <v>18</v>
      </c>
      <c r="F7" s="23">
        <v>1</v>
      </c>
      <c r="G7" s="23">
        <v>0</v>
      </c>
      <c r="H7" s="23" t="s">
        <v>96</v>
      </c>
      <c r="I7" s="23" t="s">
        <v>97</v>
      </c>
      <c r="J7" s="23" t="s">
        <v>98</v>
      </c>
      <c r="K7" s="23" t="s">
        <v>99</v>
      </c>
      <c r="L7" s="23" t="s">
        <v>100</v>
      </c>
      <c r="M7" s="23" t="s">
        <v>101</v>
      </c>
      <c r="N7" s="24" t="s">
        <v>102</v>
      </c>
      <c r="O7" s="24">
        <v>-7.61</v>
      </c>
      <c r="P7" s="24">
        <v>1.97</v>
      </c>
      <c r="Q7" s="24">
        <v>100</v>
      </c>
      <c r="R7" s="24">
        <v>2926</v>
      </c>
      <c r="S7" s="24">
        <v>17646</v>
      </c>
      <c r="T7" s="24">
        <v>1332.45</v>
      </c>
      <c r="U7" s="24">
        <v>13.24</v>
      </c>
      <c r="V7" s="24">
        <v>343</v>
      </c>
      <c r="W7" s="24">
        <v>1323.46</v>
      </c>
      <c r="X7" s="24">
        <v>0.26</v>
      </c>
      <c r="Y7" s="24" t="s">
        <v>102</v>
      </c>
      <c r="Z7" s="24" t="s">
        <v>102</v>
      </c>
      <c r="AA7" s="24" t="s">
        <v>102</v>
      </c>
      <c r="AB7" s="24" t="s">
        <v>102</v>
      </c>
      <c r="AC7" s="24">
        <v>88.78</v>
      </c>
      <c r="AD7" s="24" t="s">
        <v>102</v>
      </c>
      <c r="AE7" s="24" t="s">
        <v>102</v>
      </c>
      <c r="AF7" s="24" t="s">
        <v>102</v>
      </c>
      <c r="AG7" s="24" t="s">
        <v>102</v>
      </c>
      <c r="AH7" s="24">
        <v>100.84</v>
      </c>
      <c r="AI7" s="24">
        <v>100.11</v>
      </c>
      <c r="AJ7" s="24" t="s">
        <v>102</v>
      </c>
      <c r="AK7" s="24" t="s">
        <v>102</v>
      </c>
      <c r="AL7" s="24" t="s">
        <v>102</v>
      </c>
      <c r="AM7" s="24" t="s">
        <v>102</v>
      </c>
      <c r="AN7" s="24">
        <v>886.05</v>
      </c>
      <c r="AO7" s="24" t="s">
        <v>102</v>
      </c>
      <c r="AP7" s="24" t="s">
        <v>102</v>
      </c>
      <c r="AQ7" s="24" t="s">
        <v>102</v>
      </c>
      <c r="AR7" s="24" t="s">
        <v>102</v>
      </c>
      <c r="AS7" s="24">
        <v>135.16999999999999</v>
      </c>
      <c r="AT7" s="24">
        <v>144.34</v>
      </c>
      <c r="AU7" s="24" t="s">
        <v>102</v>
      </c>
      <c r="AV7" s="24" t="s">
        <v>102</v>
      </c>
      <c r="AW7" s="24" t="s">
        <v>102</v>
      </c>
      <c r="AX7" s="24" t="s">
        <v>102</v>
      </c>
      <c r="AY7" s="24">
        <v>53.81</v>
      </c>
      <c r="AZ7" s="24" t="s">
        <v>102</v>
      </c>
      <c r="BA7" s="24" t="s">
        <v>102</v>
      </c>
      <c r="BB7" s="24" t="s">
        <v>102</v>
      </c>
      <c r="BC7" s="24" t="s">
        <v>102</v>
      </c>
      <c r="BD7" s="24">
        <v>113.41</v>
      </c>
      <c r="BE7" s="24">
        <v>114.26</v>
      </c>
      <c r="BF7" s="24" t="s">
        <v>102</v>
      </c>
      <c r="BG7" s="24" t="s">
        <v>102</v>
      </c>
      <c r="BH7" s="24" t="s">
        <v>102</v>
      </c>
      <c r="BI7" s="24" t="s">
        <v>102</v>
      </c>
      <c r="BJ7" s="24">
        <v>0</v>
      </c>
      <c r="BK7" s="24" t="s">
        <v>102</v>
      </c>
      <c r="BL7" s="24" t="s">
        <v>102</v>
      </c>
      <c r="BM7" s="24" t="s">
        <v>102</v>
      </c>
      <c r="BN7" s="24" t="s">
        <v>102</v>
      </c>
      <c r="BO7" s="24">
        <v>950.64</v>
      </c>
      <c r="BP7" s="24">
        <v>876.32</v>
      </c>
      <c r="BQ7" s="24" t="s">
        <v>102</v>
      </c>
      <c r="BR7" s="24" t="s">
        <v>102</v>
      </c>
      <c r="BS7" s="24" t="s">
        <v>102</v>
      </c>
      <c r="BT7" s="24" t="s">
        <v>102</v>
      </c>
      <c r="BU7" s="24">
        <v>45.42</v>
      </c>
      <c r="BV7" s="24" t="s">
        <v>102</v>
      </c>
      <c r="BW7" s="24" t="s">
        <v>102</v>
      </c>
      <c r="BX7" s="24" t="s">
        <v>102</v>
      </c>
      <c r="BY7" s="24" t="s">
        <v>102</v>
      </c>
      <c r="BZ7" s="24">
        <v>38.549999999999997</v>
      </c>
      <c r="CA7" s="24">
        <v>39.479999999999997</v>
      </c>
      <c r="CB7" s="24" t="s">
        <v>102</v>
      </c>
      <c r="CC7" s="24" t="s">
        <v>102</v>
      </c>
      <c r="CD7" s="24" t="s">
        <v>102</v>
      </c>
      <c r="CE7" s="24" t="s">
        <v>102</v>
      </c>
      <c r="CF7" s="24">
        <v>426.17</v>
      </c>
      <c r="CG7" s="24" t="s">
        <v>102</v>
      </c>
      <c r="CH7" s="24" t="s">
        <v>102</v>
      </c>
      <c r="CI7" s="24" t="s">
        <v>102</v>
      </c>
      <c r="CJ7" s="24" t="s">
        <v>102</v>
      </c>
      <c r="CK7" s="24">
        <v>391.34</v>
      </c>
      <c r="CL7" s="24">
        <v>390.09</v>
      </c>
      <c r="CM7" s="24" t="s">
        <v>102</v>
      </c>
      <c r="CN7" s="24" t="s">
        <v>102</v>
      </c>
      <c r="CO7" s="24" t="s">
        <v>102</v>
      </c>
      <c r="CP7" s="24" t="s">
        <v>102</v>
      </c>
      <c r="CQ7" s="24">
        <v>21.07</v>
      </c>
      <c r="CR7" s="24" t="s">
        <v>102</v>
      </c>
      <c r="CS7" s="24" t="s">
        <v>102</v>
      </c>
      <c r="CT7" s="24" t="s">
        <v>102</v>
      </c>
      <c r="CU7" s="24" t="s">
        <v>102</v>
      </c>
      <c r="CV7" s="24">
        <v>44.52</v>
      </c>
      <c r="CW7" s="24">
        <v>45.56</v>
      </c>
      <c r="CX7" s="24" t="s">
        <v>102</v>
      </c>
      <c r="CY7" s="24" t="s">
        <v>102</v>
      </c>
      <c r="CZ7" s="24" t="s">
        <v>102</v>
      </c>
      <c r="DA7" s="24" t="s">
        <v>102</v>
      </c>
      <c r="DB7" s="24">
        <v>100</v>
      </c>
      <c r="DC7" s="24" t="s">
        <v>102</v>
      </c>
      <c r="DD7" s="24" t="s">
        <v>102</v>
      </c>
      <c r="DE7" s="24" t="s">
        <v>102</v>
      </c>
      <c r="DF7" s="24" t="s">
        <v>102</v>
      </c>
      <c r="DG7" s="24">
        <v>82.9</v>
      </c>
      <c r="DH7" s="24">
        <v>82.62</v>
      </c>
      <c r="DI7" s="24" t="s">
        <v>102</v>
      </c>
      <c r="DJ7" s="24" t="s">
        <v>102</v>
      </c>
      <c r="DK7" s="24" t="s">
        <v>102</v>
      </c>
      <c r="DL7" s="24" t="s">
        <v>102</v>
      </c>
      <c r="DM7" s="24">
        <v>3.76</v>
      </c>
      <c r="DN7" s="24" t="s">
        <v>102</v>
      </c>
      <c r="DO7" s="24" t="s">
        <v>102</v>
      </c>
      <c r="DP7" s="24" t="s">
        <v>102</v>
      </c>
      <c r="DQ7" s="24" t="s">
        <v>102</v>
      </c>
      <c r="DR7" s="24">
        <v>39.79</v>
      </c>
      <c r="DS7" s="24">
        <v>39.299999999999997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新井　寛子</cp:lastModifiedBy>
  <dcterms:created xsi:type="dcterms:W3CDTF">2025-12-23T06:32:30Z</dcterms:created>
  <dcterms:modified xsi:type="dcterms:W3CDTF">2026-02-05T07:46:36Z</dcterms:modified>
  <cp:category/>
</cp:coreProperties>
</file>