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DATA\経済部\水道課\Soumusyo\R6\6.経営比較分析表\訂正提出\"/>
    </mc:Choice>
  </mc:AlternateContent>
  <workbookProtection workbookAlgorithmName="SHA-512" workbookHashValue="CL890oElD3jOI8YcEvs0bJNvvKFqetLVJgrrBi//nj/WpK4Tn7o4lhqephKLaqhl1nzcLJeTTv88VY9JM/Wfsg==" workbookSaltValue="MyYL4csQtr2XkO+ayHoTL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<sst xmlns="http://schemas.openxmlformats.org/spreadsheetml/2006/main" count="231" uniqueCount="116">
  <si>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</si>
  <si>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</si>
  <si>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</si>
  <si>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</si>
  <si>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</si>
  <si>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</si>
  <si>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</si>
  <si>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</si>
  <si>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</si>
  <si>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</si>
  <si>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</si>
  <si>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</si>
  <si>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</si>
  <si>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</si>
  <si>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</si>
  <si>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</si>
  <si>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</si>
  <si>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</si>
  <si>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</si>
  <si>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</si>
  <si>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</si>
  <si>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</si>
  <si>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</si>
  <si>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</si>
  <si>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</si>
  <si>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</si>
  <si>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</si>
  <si>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</si>
  <si>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</si>
  <si>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</si>
  <si>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</si>
  <si>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</si>
  <si>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</si>
  <si>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</si>
  <si>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</si>
  <si>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</si>
  <si>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</si>
  <si>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</si>
  <si>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</si>
  <si>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</si>
  <si>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</si>
  <si>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</si>
  <si>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</si>
  <si>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</si>
  <si>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</si>
  <si>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</si>
  <si>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</si>
  <si>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</si>
  <si>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</si>
  <si>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</si>
  <si>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</si>
  <si>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</si>
  <si>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</si>
  <si>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</si>
  <si>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</si>
  <si>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</si>
  <si>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</si>
  <si>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</si>
  <si>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</si>
  <si>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</si>
  <si>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</si>
  <si>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</si>
  <si>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</si>
  <si>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</si>
  <si>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</si>
  <si>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</si>
  <si>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</si>
  <si>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</si>
  <si>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</si>
  <si>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</si>
  <si>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</si>
  <si>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</si>
  <si>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</si>
  <si>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</si>
  <si>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</si>
  <si>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</si>
  <si>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</si>
  <si>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</si>
  <si>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</si>
  <si>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</si>
  <si>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</si>
  <si>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</si>
  <si>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</si>
  <si>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</si>
  <si>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</si>
  <si>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</si>
  <si>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</si>
  <si>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</si>
  <si>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</si>
  <si>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</si>
  <si>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</si>
  <si>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</si>
  <si>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</si>
  <si>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</si>
  <si>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</si>
  <si>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</si>
  <si>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遠軽町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</si>
  <si>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</si>
  <si>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</si>
  <si>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</si>
  <si>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</si>
  <si>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</si>
  <si>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</si>
  <si>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</si>
  <si>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</si>
  <si>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</si>
  <si>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</si>
  <si>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</si>
  <si>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</si>
  <si>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</si>
  <si>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</si>
  <si>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</si>
  <si>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</si>
  <si>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有形固定資産減価償却率は、年々上昇しているが、遠軽町の特定環境保全公共下水道は、平成16年度に供用開始をしており、施設は老朽化していない。</t>
    <phoneticPr fontId="4"/>
  </si>
  <si>
    <t>今後人口減少に伴う使用料収入の減少が避けられないことに加え、処理施設や管渠の老朽化が進み、計画的な更新とそれに伴う財源確保が課題となるため、投資の効率化と維持管理費等の削減により経営改善を図っていくことが必要である。
　また、「経営戦略」に基づき経営基盤の強化と財政マネジメントの向上に取り組み、事業の安定的経営を行っていく</t>
    <phoneticPr fontId="4"/>
  </si>
  <si>
    <t>　公共下水道事業と特定環境保全公共下水道事業、個別排水処理事業の3つの事業を1つの下水道事業会計で運営しており、予算及び決算、使用料制度についても事業単位ではなく会計単位で算定している。　
　このことから、処理戸数の少ない特定環境保全公共下水道事業単体でみると、経常収支比率が100％未満で累積欠損金比率が増加傾向にあり、経営の健全性が懸念される状況にはなっているが、他の事業と合わせた会計単位では経常収支比率が100％を超えて黒字となっている。
　累積欠損金比率も会計単位では、19.6％と類似団体平均値を下回っている。
　流動比率は100％を下回っているが、建設改良費等に充てられた企業債がほとんどを占めており、将来、企業債の償還原資は料金収入等により賄われる予定である。
　企業債残高対事業規模比率は、依然として類似団体平均値より低くなっているが、地方債現在高に対する一般会計負担金が負担する割合が多くなっていることから、経営改善を図っていく必要がある。
　経費回収率は、使用料収入が減少したものの、処理場維持管理費が減少したことにより前年度と比べて増加した。また、回収率は、依然として100％を下回っており、汚水に係る費用を下水道使用料で賄うことができず、一般会計からの繰入金に頼らざるを得ない状況である。
　汚水処理原価は、電気代高騰などによる処理場維持費などの増加により令和３年を基準として増加傾向である。
　施設利用率は、類似団体平均値を上回っており、施設が有効に活用されているといえる。
　水洗化率は、類似団体平均値を超えているが、使用料収入の確保を図るため、水洗化率向上に繋がる取組みを講じていく必要がある。</t>
    <rPh sb="225" eb="230">
      <t>ルイセキケッソンキン</t>
    </rPh>
    <rPh sb="230" eb="232">
      <t>ヒリツ</t>
    </rPh>
    <rPh sb="233" eb="237">
      <t>カイケイタンイ</t>
    </rPh>
    <rPh sb="246" eb="253">
      <t>ルイジダンタイヘイキンチ</t>
    </rPh>
    <rPh sb="254" eb="256">
      <t>シタマワ</t>
    </rPh>
    <rPh sb="439" eb="444">
      <t>シヨウリョウシュウニュウ</t>
    </rPh>
    <rPh sb="445" eb="447">
      <t>ゲンショウ</t>
    </rPh>
    <rPh sb="453" eb="456">
      <t>ショリジョウ</t>
    </rPh>
    <rPh sb="456" eb="461">
      <t>イジカンリヒ</t>
    </rPh>
    <rPh sb="462" eb="464">
      <t>ゲンショウ</t>
    </rPh>
    <rPh sb="478" eb="48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</si>
</sst>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3C-4449-BDEE-C169316DD0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A3C-4449-BDEE-C169316DD0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60.07</c:v>
                </c:pt>
                <c:pt idx="1">
                  <c:v>63.26</c:v>
                </c:pt>
                <c:pt idx="2">
                  <c:v>61.7</c:v>
                </c:pt>
                <c:pt idx="3">
                  <c:v>56.74</c:v>
                </c:pt>
                <c:pt idx="4">
                  <c:v>51.11</c:v>
                </c:pt>
              </c:numCache>
            </c:numRef>
          </c:val>
          <c:extLst>
            <c:ext xmlns:c16="http://schemas.microsoft.com/office/drawing/2014/chart" uri="{C3380CC4-5D6E-409C-BE32-E72D297353CC}">
              <c16:uniqueId val="{00000000-CACB-4E69-947E-A8DAAC7259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ACB-4E69-947E-A8DAAC7259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88.78</c:v>
                </c:pt>
                <c:pt idx="1">
                  <c:v>88.79</c:v>
                </c:pt>
                <c:pt idx="2">
                  <c:v>89.9</c:v>
                </c:pt>
                <c:pt idx="3">
                  <c:v>89.89</c:v>
                </c:pt>
                <c:pt idx="4">
                  <c:v>90.32</c:v>
                </c:pt>
              </c:numCache>
            </c:numRef>
          </c:val>
          <c:extLst>
            <c:ext xmlns:c16="http://schemas.microsoft.com/office/drawing/2014/chart" uri="{C3380CC4-5D6E-409C-BE32-E72D297353CC}">
              <c16:uniqueId val="{00000000-1550-45C6-B063-9AFA2CBF19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550-45C6-B063-9AFA2CBF19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95.49</c:v>
                </c:pt>
                <c:pt idx="1">
                  <c:v>91.12</c:v>
                </c:pt>
                <c:pt idx="2">
                  <c:v>93.54</c:v>
                </c:pt>
                <c:pt idx="3">
                  <c:v>97.11</c:v>
                </c:pt>
                <c:pt idx="4">
                  <c:v>97.58</c:v>
                </c:pt>
              </c:numCache>
            </c:numRef>
          </c:val>
          <c:extLst>
            <c:ext xmlns:c16="http://schemas.microsoft.com/office/drawing/2014/chart" uri="{C3380CC4-5D6E-409C-BE32-E72D297353CC}">
              <c16:uniqueId val="{00000000-4656-4CF2-A434-9541740857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4656-4CF2-A434-9541740857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26.01</c:v>
                </c:pt>
                <c:pt idx="1">
                  <c:v>28.61</c:v>
                </c:pt>
                <c:pt idx="2">
                  <c:v>31.19</c:v>
                </c:pt>
                <c:pt idx="3">
                  <c:v>33.71</c:v>
                </c:pt>
                <c:pt idx="4">
                  <c:v>36.17</c:v>
                </c:pt>
              </c:numCache>
            </c:numRef>
          </c:val>
          <c:extLst>
            <c:ext xmlns:c16="http://schemas.microsoft.com/office/drawing/2014/chart" uri="{C3380CC4-5D6E-409C-BE32-E72D297353CC}">
              <c16:uniqueId val="{00000000-9590-4433-A005-B036BA0F5C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590-4433-A005-B036BA0F5C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22-4939-9B36-B91502EF36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022-4939-9B36-B91502EF36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34.1</c:v>
                </c:pt>
                <c:pt idx="2">
                  <c:v>65.92</c:v>
                </c:pt>
                <c:pt idx="3">
                  <c:v>81.59</c:v>
                </c:pt>
                <c:pt idx="4">
                  <c:v>99.49</c:v>
                </c:pt>
              </c:numCache>
            </c:numRef>
          </c:val>
          <c:extLst>
            <c:ext xmlns:c16="http://schemas.microsoft.com/office/drawing/2014/chart" uri="{C3380CC4-5D6E-409C-BE32-E72D297353CC}">
              <c16:uniqueId val="{00000000-7254-4532-99C0-CD521D732B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7254-4532-99C0-CD521D732B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0.61</c:v>
                </c:pt>
                <c:pt idx="1">
                  <c:v>0.97</c:v>
                </c:pt>
                <c:pt idx="2">
                  <c:v>0.48</c:v>
                </c:pt>
                <c:pt idx="3">
                  <c:v>0.33</c:v>
                </c:pt>
                <c:pt idx="4">
                  <c:v>0.49</c:v>
                </c:pt>
              </c:numCache>
            </c:numRef>
          </c:val>
          <c:extLst>
            <c:ext xmlns:c16="http://schemas.microsoft.com/office/drawing/2014/chart" uri="{C3380CC4-5D6E-409C-BE32-E72D297353CC}">
              <c16:uniqueId val="{00000000-176F-48F7-930D-61490CF3AE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76F-48F7-930D-61490CF3AE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20.84</c:v>
                </c:pt>
                <c:pt idx="1">
                  <c:v>19.13</c:v>
                </c:pt>
                <c:pt idx="2">
                  <c:v>18.059999999999999</c:v>
                </c:pt>
                <c:pt idx="3">
                  <c:v>16.84</c:v>
                </c:pt>
                <c:pt idx="4">
                  <c:v>16.23</c:v>
                </c:pt>
              </c:numCache>
            </c:numRef>
          </c:val>
          <c:extLst>
            <c:ext xmlns:c16="http://schemas.microsoft.com/office/drawing/2014/chart" uri="{C3380CC4-5D6E-409C-BE32-E72D297353CC}">
              <c16:uniqueId val="{00000000-A609-4763-B765-37667AFC84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609-4763-B765-37667AFC84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89.3</c:v>
                </c:pt>
                <c:pt idx="1">
                  <c:v>74.05</c:v>
                </c:pt>
                <c:pt idx="2">
                  <c:v>79.16</c:v>
                </c:pt>
                <c:pt idx="3">
                  <c:v>74.900000000000006</c:v>
                </c:pt>
                <c:pt idx="4">
                  <c:v>76.010000000000005</c:v>
                </c:pt>
              </c:numCache>
            </c:numRef>
          </c:val>
          <c:extLst>
            <c:ext xmlns:c16="http://schemas.microsoft.com/office/drawing/2014/chart" uri="{C3380CC4-5D6E-409C-BE32-E72D297353CC}">
              <c16:uniqueId val="{00000000-82B7-40FD-A4DB-15FEE3FC02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2B7-40FD-A4DB-15FEE3FC02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220.55</c:v>
                </c:pt>
                <c:pt idx="1">
                  <c:v>268.27</c:v>
                </c:pt>
                <c:pt idx="2">
                  <c:v>261.48</c:v>
                </c:pt>
                <c:pt idx="3">
                  <c:v>272.02</c:v>
                </c:pt>
                <c:pt idx="4">
                  <c:v>269.56</c:v>
                </c:pt>
              </c:numCache>
            </c:numRef>
          </c:val>
          <c:extLst>
            <c:ext xmlns:c16="http://schemas.microsoft.com/office/drawing/2014/chart" uri="{C3380CC4-5D6E-409C-BE32-E72D297353CC}">
              <c16:uniqueId val="{00000000-7331-4633-873E-B92C83A189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331-4633-873E-B92C83A189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遠軽町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17646</v>
      </c>
      <c r="AM8" s="41"/>
      <c r="AN8" s="41"/>
      <c r="AO8" s="41"/>
      <c r="AP8" s="41"/>
      <c r="AQ8" s="41"/>
      <c r="AR8" s="41"/>
      <c r="AS8" s="41"/>
      <c r="AT8" s="34">
        <f>データ!T6</f>
        <v>1332.45</v>
      </c>
      <c r="AU8" s="34"/>
      <c r="AV8" s="34"/>
      <c r="AW8" s="34"/>
      <c r="AX8" s="34"/>
      <c r="AY8" s="34"/>
      <c r="AZ8" s="34"/>
      <c r="BA8" s="34"/>
      <c r="BB8" s="34">
        <f>データ!U6</f>
        <v>13.24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81.790000000000006</v>
      </c>
      <c r="J10" s="34"/>
      <c r="K10" s="34"/>
      <c r="L10" s="34"/>
      <c r="M10" s="34"/>
      <c r="N10" s="34"/>
      <c r="O10" s="34"/>
      <c r="P10" s="34">
        <f>データ!P6</f>
        <v>8.86</v>
      </c>
      <c r="Q10" s="34"/>
      <c r="R10" s="34"/>
      <c r="S10" s="34"/>
      <c r="T10" s="34"/>
      <c r="U10" s="34"/>
      <c r="V10" s="34"/>
      <c r="W10" s="34">
        <f>データ!Q6</f>
        <v>66.510000000000005</v>
      </c>
      <c r="X10" s="34"/>
      <c r="Y10" s="34"/>
      <c r="Z10" s="34"/>
      <c r="AA10" s="34"/>
      <c r="AB10" s="34"/>
      <c r="AC10" s="34"/>
      <c r="AD10" s="41">
        <f>データ!R6</f>
        <v>4180</v>
      </c>
      <c r="AE10" s="41"/>
      <c r="AF10" s="41"/>
      <c r="AG10" s="41"/>
      <c r="AH10" s="41"/>
      <c r="AI10" s="41"/>
      <c r="AJ10" s="41"/>
      <c r="AK10" s="2"/>
      <c r="AL10" s="41">
        <f>データ!V6</f>
        <v>1539</v>
      </c>
      <c r="AM10" s="41"/>
      <c r="AN10" s="41"/>
      <c r="AO10" s="41"/>
      <c r="AP10" s="41"/>
      <c r="AQ10" s="41"/>
      <c r="AR10" s="41"/>
      <c r="AS10" s="41"/>
      <c r="AT10" s="34">
        <f>データ!W6</f>
        <v>1.84</v>
      </c>
      <c r="AU10" s="34"/>
      <c r="AV10" s="34"/>
      <c r="AW10" s="34"/>
      <c r="AX10" s="34"/>
      <c r="AY10" s="34"/>
      <c r="AZ10" s="34"/>
      <c r="BA10" s="34"/>
      <c r="BB10" s="34">
        <f>データ!X6</f>
        <v>836.41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7V8gtCKQd95S1r+D7ywQQEM30DVCG5hhTydXRdSvI4lF4VLR55GlitT0Jbp0MfyOE0wzys+4UTC3CPHJrGTXg==" saltValue="qRIWIDwtoqJDdsAPJ4G7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15555</v>
      </c>
      <c r="D6" s="19">
        <f t="shared" si="3"/>
        <v>46</v>
      </c>
      <c r="E6" s="19">
        <f t="shared" si="3"/>
        <v>17</v>
      </c>
      <c r="F6" s="19">
        <f t="shared" si="3"/>
        <v>4</v>
      </c>
      <c r="G6" s="19">
        <f t="shared" si="3"/>
        <v>0</v>
      </c>
      <c r="H6" s="19" t="str">
        <f t="shared" si="3"/>
        <v>北海道　遠軽町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81.790000000000006</v>
      </c>
      <c r="P6" s="20">
        <f t="shared" si="3"/>
        <v>8.86</v>
      </c>
      <c r="Q6" s="20">
        <f t="shared" si="3"/>
        <v>66.510000000000005</v>
      </c>
      <c r="R6" s="20">
        <f t="shared" si="3"/>
        <v>4180</v>
      </c>
      <c r="S6" s="20">
        <f t="shared" si="3"/>
        <v>17646</v>
      </c>
      <c r="T6" s="20">
        <f t="shared" si="3"/>
        <v>1332.45</v>
      </c>
      <c r="U6" s="20">
        <f t="shared" si="3"/>
        <v>13.24</v>
      </c>
      <c r="V6" s="20">
        <f t="shared" si="3"/>
        <v>1539</v>
      </c>
      <c r="W6" s="20">
        <f t="shared" si="3"/>
        <v>1.84</v>
      </c>
      <c r="X6" s="20">
        <f t="shared" si="3"/>
        <v>836.41</v>
      </c>
      <c r="Y6" s="21">
        <f>IF(Y7="",NA(),Y7)</f>
        <v>95.49</v>
      </c>
      <c r="Z6" s="21">
        <f t="shared" ref="Z6:AH6" si="4">IF(Z7="",NA(),Z7)</f>
        <v>91.12</v>
      </c>
      <c r="AA6" s="21">
        <f t="shared" si="4"/>
        <v>93.54</v>
      </c>
      <c r="AB6" s="21">
        <f t="shared" si="4"/>
        <v>97.11</v>
      </c>
      <c r="AC6" s="21">
        <f t="shared" si="4"/>
        <v>97.58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1">
        <f t="shared" ref="AK6:AS6" si="5">IF(AK7="",NA(),AK7)</f>
        <v>34.1</v>
      </c>
      <c r="AL6" s="21">
        <f t="shared" si="5"/>
        <v>65.92</v>
      </c>
      <c r="AM6" s="21">
        <f t="shared" si="5"/>
        <v>81.59</v>
      </c>
      <c r="AN6" s="21">
        <f t="shared" si="5"/>
        <v>99.49</v>
      </c>
      <c r="AO6" s="21">
        <f t="shared" si="5"/>
        <v>63.96</v>
      </c>
      <c r="AP6" s="21">
        <f t="shared" si="5"/>
        <v>69.42</v>
      </c>
      <c r="AQ6" s="21">
        <f t="shared" si="5"/>
        <v>72.86</v>
      </c>
      <c r="AR6" s="21">
        <f t="shared" si="5"/>
        <v>69.540000000000006</v>
      </c>
      <c r="AS6" s="21">
        <f t="shared" si="5"/>
        <v>70.63</v>
      </c>
      <c r="AT6" s="20" t="str">
        <f>IF(AT7="","",IF(AT7="-","【-】","【"&amp;SUBSTITUTE(TEXT(AT7,"#,##0.00"),"-","△")&amp;"】"))</f>
        <v>【63.54】</v>
      </c>
      <c r="AU6" s="21">
        <f>IF(AU7="",NA(),AU7)</f>
        <v>0.61</v>
      </c>
      <c r="AV6" s="21">
        <f t="shared" ref="AV6:BD6" si="6">IF(AV7="",NA(),AV7)</f>
        <v>0.97</v>
      </c>
      <c r="AW6" s="21">
        <f t="shared" si="6"/>
        <v>0.48</v>
      </c>
      <c r="AX6" s="21">
        <f t="shared" si="6"/>
        <v>0.33</v>
      </c>
      <c r="AY6" s="21">
        <f t="shared" si="6"/>
        <v>0.49</v>
      </c>
      <c r="AZ6" s="21">
        <f t="shared" si="6"/>
        <v>44.24</v>
      </c>
      <c r="BA6" s="21">
        <f t="shared" si="6"/>
        <v>43.07</v>
      </c>
      <c r="BB6" s="21">
        <f t="shared" si="6"/>
        <v>45.42</v>
      </c>
      <c r="BC6" s="21">
        <f t="shared" si="6"/>
        <v>50.63</v>
      </c>
      <c r="BD6" s="21">
        <f t="shared" si="6"/>
        <v>53.28</v>
      </c>
      <c r="BE6" s="20" t="str">
        <f>IF(BE7="","",IF(BE7="-","【-】","【"&amp;SUBSTITUTE(TEXT(BE7,"#,##0.00"),"-","△")&amp;"】"))</f>
        <v>【50.90】</v>
      </c>
      <c r="BF6" s="21">
        <f>IF(BF7="",NA(),BF7)</f>
        <v>20.84</v>
      </c>
      <c r="BG6" s="21">
        <f t="shared" ref="BG6:BO6" si="7">IF(BG7="",NA(),BG7)</f>
        <v>19.13</v>
      </c>
      <c r="BH6" s="21">
        <f t="shared" si="7"/>
        <v>18.059999999999999</v>
      </c>
      <c r="BI6" s="21">
        <f t="shared" si="7"/>
        <v>16.84</v>
      </c>
      <c r="BJ6" s="21">
        <f t="shared" si="7"/>
        <v>16.23</v>
      </c>
      <c r="BK6" s="21">
        <f t="shared" si="7"/>
        <v>1258.43</v>
      </c>
      <c r="BL6" s="21">
        <f t="shared" si="7"/>
        <v>1163.75</v>
      </c>
      <c r="BM6" s="21">
        <f t="shared" si="7"/>
        <v>1195.47</v>
      </c>
      <c r="BN6" s="21">
        <f t="shared" si="7"/>
        <v>1168.69</v>
      </c>
      <c r="BO6" s="21">
        <f t="shared" si="7"/>
        <v>1142.44</v>
      </c>
      <c r="BP6" s="20" t="str">
        <f>IF(BP7="","",IF(BP7="-","【-】","【"&amp;SUBSTITUTE(TEXT(BP7,"#,##0.00"),"-","△")&amp;"】"))</f>
        <v>【1,099.15】</v>
      </c>
      <c r="BQ6" s="21">
        <f>IF(BQ7="",NA(),BQ7)</f>
        <v>89.3</v>
      </c>
      <c r="BR6" s="21">
        <f t="shared" ref="BR6:BZ6" si="8">IF(BR7="",NA(),BR7)</f>
        <v>74.05</v>
      </c>
      <c r="BS6" s="21">
        <f t="shared" si="8"/>
        <v>79.16</v>
      </c>
      <c r="BT6" s="21">
        <f t="shared" si="8"/>
        <v>74.900000000000006</v>
      </c>
      <c r="BU6" s="21">
        <f t="shared" si="8"/>
        <v>76.010000000000005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220.55</v>
      </c>
      <c r="CC6" s="21">
        <f t="shared" ref="CC6:CK6" si="9">IF(CC7="",NA(),CC7)</f>
        <v>268.27</v>
      </c>
      <c r="CD6" s="21">
        <f t="shared" si="9"/>
        <v>261.48</v>
      </c>
      <c r="CE6" s="21">
        <f t="shared" si="9"/>
        <v>272.02</v>
      </c>
      <c r="CF6" s="21">
        <f t="shared" si="9"/>
        <v>269.56</v>
      </c>
      <c r="CG6" s="21">
        <f t="shared" si="9"/>
        <v>224.88</v>
      </c>
      <c r="CH6" s="21">
        <f t="shared" si="9"/>
        <v>228.64</v>
      </c>
      <c r="CI6" s="21">
        <f t="shared" si="9"/>
        <v>239.46</v>
      </c>
      <c r="CJ6" s="21">
        <f t="shared" si="9"/>
        <v>233.15</v>
      </c>
      <c r="CK6" s="21">
        <f t="shared" si="9"/>
        <v>252.17</v>
      </c>
      <c r="CL6" s="20" t="str">
        <f>IF(CL7="","",IF(CL7="-","【-】","【"&amp;SUBSTITUTE(TEXT(CL7,"#,##0.00"),"-","△")&amp;"】"))</f>
        <v>【225.78】</v>
      </c>
      <c r="CM6" s="21">
        <f>IF(CM7="",NA(),CM7)</f>
        <v>60.07</v>
      </c>
      <c r="CN6" s="21">
        <f t="shared" ref="CN6:CV6" si="10">IF(CN7="",NA(),CN7)</f>
        <v>63.26</v>
      </c>
      <c r="CO6" s="21">
        <f t="shared" si="10"/>
        <v>61.7</v>
      </c>
      <c r="CP6" s="21">
        <f t="shared" si="10"/>
        <v>56.74</v>
      </c>
      <c r="CQ6" s="21">
        <f t="shared" si="10"/>
        <v>51.11</v>
      </c>
      <c r="CR6" s="21">
        <f t="shared" si="10"/>
        <v>42.4</v>
      </c>
      <c r="CS6" s="21">
        <f t="shared" si="10"/>
        <v>42.28</v>
      </c>
      <c r="CT6" s="21">
        <f t="shared" si="10"/>
        <v>41.06</v>
      </c>
      <c r="CU6" s="21">
        <f t="shared" si="10"/>
        <v>42.09</v>
      </c>
      <c r="CV6" s="21">
        <f t="shared" si="10"/>
        <v>42.15</v>
      </c>
      <c r="CW6" s="20" t="str">
        <f>IF(CW7="","",IF(CW7="-","【-】","【"&amp;SUBSTITUTE(TEXT(CW7,"#,##0.00"),"-","△")&amp;"】"))</f>
        <v>【43.17】</v>
      </c>
      <c r="CX6" s="21">
        <f>IF(CX7="",NA(),CX7)</f>
        <v>88.78</v>
      </c>
      <c r="CY6" s="21">
        <f t="shared" ref="CY6:DG6" si="11">IF(CY7="",NA(),CY7)</f>
        <v>88.79</v>
      </c>
      <c r="CZ6" s="21">
        <f t="shared" si="11"/>
        <v>89.9</v>
      </c>
      <c r="DA6" s="21">
        <f t="shared" si="11"/>
        <v>89.89</v>
      </c>
      <c r="DB6" s="21">
        <f t="shared" si="11"/>
        <v>90.32</v>
      </c>
      <c r="DC6" s="21">
        <f t="shared" si="11"/>
        <v>84.19</v>
      </c>
      <c r="DD6" s="21">
        <f t="shared" si="11"/>
        <v>84.34</v>
      </c>
      <c r="DE6" s="21">
        <f t="shared" si="11"/>
        <v>84.34</v>
      </c>
      <c r="DF6" s="21">
        <f t="shared" si="11"/>
        <v>84.73</v>
      </c>
      <c r="DG6" s="21">
        <f t="shared" si="11"/>
        <v>84.21</v>
      </c>
      <c r="DH6" s="20" t="str">
        <f>IF(DH7="","",IF(DH7="-","【-】","【"&amp;SUBSTITUTE(TEXT(DH7,"#,##0.00"),"-","△")&amp;"】"))</f>
        <v>【86.31】</v>
      </c>
      <c r="DI6" s="21">
        <f>IF(DI7="",NA(),DI7)</f>
        <v>26.01</v>
      </c>
      <c r="DJ6" s="21">
        <f t="shared" ref="DJ6:DR6" si="12">IF(DJ7="",NA(),DJ7)</f>
        <v>28.61</v>
      </c>
      <c r="DK6" s="21">
        <f t="shared" si="12"/>
        <v>31.19</v>
      </c>
      <c r="DL6" s="21">
        <f t="shared" si="12"/>
        <v>33.71</v>
      </c>
      <c r="DM6" s="21">
        <f t="shared" si="12"/>
        <v>36.17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15555</v>
      </c>
      <c r="D7" s="23">
        <v>46</v>
      </c>
      <c r="E7" s="23">
        <v>17</v>
      </c>
      <c r="F7" s="23">
        <v>4</v>
      </c>
      <c r="G7" s="23">
        <v>0</v>
      </c>
      <c r="H7" s="23" t="s">
        <v>96</v>
      </c>
      <c r="I7" s="23" t="s">
        <v>97</v>
      </c>
      <c r="J7" s="23" t="s">
        <v>98</v>
      </c>
      <c r="K7" s="23" t="s">
        <v>99</v>
      </c>
      <c r="L7" s="23" t="s">
        <v>100</v>
      </c>
      <c r="M7" s="23" t="s">
        <v>101</v>
      </c>
      <c r="N7" s="24" t="s">
        <v>102</v>
      </c>
      <c r="O7" s="24">
        <v>81.790000000000006</v>
      </c>
      <c r="P7" s="24">
        <v>8.86</v>
      </c>
      <c r="Q7" s="24">
        <v>66.510000000000005</v>
      </c>
      <c r="R7" s="24">
        <v>4180</v>
      </c>
      <c r="S7" s="24">
        <v>17646</v>
      </c>
      <c r="T7" s="24">
        <v>1332.45</v>
      </c>
      <c r="U7" s="24">
        <v>13.24</v>
      </c>
      <c r="V7" s="24">
        <v>1539</v>
      </c>
      <c r="W7" s="24">
        <v>1.84</v>
      </c>
      <c r="X7" s="24">
        <v>836.41</v>
      </c>
      <c r="Y7" s="24">
        <v>95.49</v>
      </c>
      <c r="Z7" s="24">
        <v>91.12</v>
      </c>
      <c r="AA7" s="24">
        <v>93.54</v>
      </c>
      <c r="AB7" s="24">
        <v>97.11</v>
      </c>
      <c r="AC7" s="24">
        <v>97.58</v>
      </c>
      <c r="AD7" s="24">
        <v>105.78</v>
      </c>
      <c r="AE7" s="24">
        <v>106.09</v>
      </c>
      <c r="AF7" s="24">
        <v>106.44</v>
      </c>
      <c r="AG7" s="24">
        <v>107.11</v>
      </c>
      <c r="AH7" s="24">
        <v>106.38</v>
      </c>
      <c r="AI7" s="24">
        <v>105.07</v>
      </c>
      <c r="AJ7" s="24">
        <v>0</v>
      </c>
      <c r="AK7" s="24">
        <v>34.1</v>
      </c>
      <c r="AL7" s="24">
        <v>65.92</v>
      </c>
      <c r="AM7" s="24">
        <v>81.59</v>
      </c>
      <c r="AN7" s="24">
        <v>99.49</v>
      </c>
      <c r="AO7" s="24">
        <v>63.96</v>
      </c>
      <c r="AP7" s="24">
        <v>69.42</v>
      </c>
      <c r="AQ7" s="24">
        <v>72.86</v>
      </c>
      <c r="AR7" s="24">
        <v>69.540000000000006</v>
      </c>
      <c r="AS7" s="24">
        <v>70.63</v>
      </c>
      <c r="AT7" s="24">
        <v>63.54</v>
      </c>
      <c r="AU7" s="24">
        <v>0.61</v>
      </c>
      <c r="AV7" s="24">
        <v>0.97</v>
      </c>
      <c r="AW7" s="24">
        <v>0.48</v>
      </c>
      <c r="AX7" s="24">
        <v>0.33</v>
      </c>
      <c r="AY7" s="24">
        <v>0.49</v>
      </c>
      <c r="AZ7" s="24">
        <v>44.24</v>
      </c>
      <c r="BA7" s="24">
        <v>43.07</v>
      </c>
      <c r="BB7" s="24">
        <v>45.42</v>
      </c>
      <c r="BC7" s="24">
        <v>50.63</v>
      </c>
      <c r="BD7" s="24">
        <v>53.28</v>
      </c>
      <c r="BE7" s="24">
        <v>50.9</v>
      </c>
      <c r="BF7" s="24">
        <v>20.84</v>
      </c>
      <c r="BG7" s="24">
        <v>19.13</v>
      </c>
      <c r="BH7" s="24">
        <v>18.059999999999999</v>
      </c>
      <c r="BI7" s="24">
        <v>16.84</v>
      </c>
      <c r="BJ7" s="24">
        <v>16.23</v>
      </c>
      <c r="BK7" s="24">
        <v>1258.43</v>
      </c>
      <c r="BL7" s="24">
        <v>1163.75</v>
      </c>
      <c r="BM7" s="24">
        <v>1195.47</v>
      </c>
      <c r="BN7" s="24">
        <v>1168.69</v>
      </c>
      <c r="BO7" s="24">
        <v>1142.44</v>
      </c>
      <c r="BP7" s="24">
        <v>1099.1500000000001</v>
      </c>
      <c r="BQ7" s="24">
        <v>89.3</v>
      </c>
      <c r="BR7" s="24">
        <v>74.05</v>
      </c>
      <c r="BS7" s="24">
        <v>79.16</v>
      </c>
      <c r="BT7" s="24">
        <v>74.900000000000006</v>
      </c>
      <c r="BU7" s="24">
        <v>76.010000000000005</v>
      </c>
      <c r="BV7" s="24">
        <v>73.36</v>
      </c>
      <c r="BW7" s="24">
        <v>72.599999999999994</v>
      </c>
      <c r="BX7" s="24">
        <v>69.430000000000007</v>
      </c>
      <c r="BY7" s="24">
        <v>70.709999999999994</v>
      </c>
      <c r="BZ7" s="24">
        <v>66.63</v>
      </c>
      <c r="CA7" s="24">
        <v>72.92</v>
      </c>
      <c r="CB7" s="24">
        <v>220.55</v>
      </c>
      <c r="CC7" s="24">
        <v>268.27</v>
      </c>
      <c r="CD7" s="24">
        <v>261.48</v>
      </c>
      <c r="CE7" s="24">
        <v>272.02</v>
      </c>
      <c r="CF7" s="24">
        <v>269.56</v>
      </c>
      <c r="CG7" s="24">
        <v>224.88</v>
      </c>
      <c r="CH7" s="24">
        <v>228.64</v>
      </c>
      <c r="CI7" s="24">
        <v>239.46</v>
      </c>
      <c r="CJ7" s="24">
        <v>233.15</v>
      </c>
      <c r="CK7" s="24">
        <v>252.17</v>
      </c>
      <c r="CL7" s="24">
        <v>225.78</v>
      </c>
      <c r="CM7" s="24">
        <v>60.07</v>
      </c>
      <c r="CN7" s="24">
        <v>63.26</v>
      </c>
      <c r="CO7" s="24">
        <v>61.7</v>
      </c>
      <c r="CP7" s="24">
        <v>56.74</v>
      </c>
      <c r="CQ7" s="24">
        <v>51.11</v>
      </c>
      <c r="CR7" s="24">
        <v>42.4</v>
      </c>
      <c r="CS7" s="24">
        <v>42.28</v>
      </c>
      <c r="CT7" s="24">
        <v>41.06</v>
      </c>
      <c r="CU7" s="24">
        <v>42.09</v>
      </c>
      <c r="CV7" s="24">
        <v>42.15</v>
      </c>
      <c r="CW7" s="24">
        <v>43.17</v>
      </c>
      <c r="CX7" s="24">
        <v>88.78</v>
      </c>
      <c r="CY7" s="24">
        <v>88.79</v>
      </c>
      <c r="CZ7" s="24">
        <v>89.9</v>
      </c>
      <c r="DA7" s="24">
        <v>89.89</v>
      </c>
      <c r="DB7" s="24">
        <v>90.32</v>
      </c>
      <c r="DC7" s="24">
        <v>84.19</v>
      </c>
      <c r="DD7" s="24">
        <v>84.34</v>
      </c>
      <c r="DE7" s="24">
        <v>84.34</v>
      </c>
      <c r="DF7" s="24">
        <v>84.73</v>
      </c>
      <c r="DG7" s="24">
        <v>84.21</v>
      </c>
      <c r="DH7" s="24">
        <v>86.31</v>
      </c>
      <c r="DI7" s="24">
        <v>26.01</v>
      </c>
      <c r="DJ7" s="24">
        <v>28.61</v>
      </c>
      <c r="DK7" s="24">
        <v>31.19</v>
      </c>
      <c r="DL7" s="24">
        <v>33.71</v>
      </c>
      <c r="DM7" s="24">
        <v>36.17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新井　寛子</cp:lastModifiedBy>
  <cp:lastPrinted>2026-02-05T01:17:09Z</cp:lastPrinted>
  <dcterms:created xsi:type="dcterms:W3CDTF">2025-12-23T06:08:11Z</dcterms:created>
  <dcterms:modified xsi:type="dcterms:W3CDTF">2026-02-05T07:38:38Z</dcterms:modified>
  <cp:category/>
</cp:coreProperties>
</file>