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file01\DATA\経済部\水道課\Soumusyo\R6\6.経営比較分析表\訂正提出\"/>
    </mc:Choice>
  </mc:AlternateContent>
  <workbookProtection workbookAlgorithmName="SHA-512" workbookHashValue="jHncJueQuXuZTuZmW9mSsHbHHs6CG2MyZ4wY8S3OsolTAYiPCHKr+JMiLu3CAmQ1JcDbGgWHlg1xNF0C8HKMKg==" workbookSaltValue="SfxG356KkfPauWphBcqb6g==" workbookSpinCount="100000" lockStructure="1"/>
  <bookViews>
    <workbookView xWindow="0" yWindow="0" windowWidth="23040" windowHeight="921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BB8" i="4"/>
  <c r="AT8" i="4"/>
  <c r="AL8" i="4"/>
  <c r="AD8" i="4"/>
  <c r="W8" i="4"/>
  <c r="P8" i="4"/>
  <c r="I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<sst xmlns="http://schemas.openxmlformats.org/spreadsheetml/2006/main" count="228" uniqueCount="112">
  <si>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</si>
  <si>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</si>
  <si>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</si>
  <si>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</si>
  <si>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</si>
  <si>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</si>
  <si>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</si>
  <si>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</si>
  <si>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</si>
  <si>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</si>
  <si>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</si>
  <si>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</si>
  <si>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</si>
  <si>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</si>
  <si>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</si>
  <si>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</si>
  <si>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</si>
  <si>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</si>
  <si>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</si>
  <si>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</si>
  <si>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</si>
  <si>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</si>
  <si>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</si>
  <si>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</si>
  <si>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</si>
  <si>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</si>
  <si>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</si>
  <si>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</si>
  <si>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</si>
  <si>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</si>
  <si>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</si>
  <si>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</si>
  <si>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</si>
  <si>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</si>
  <si>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</si>
  <si>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</si>
  <si>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</si>
  <si>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</si>
  <si>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</si>
  <si>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</si>
  <si>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</si>
  <si>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</si>
  <si>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</si>
  <si>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</si>
  <si>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</si>
  <si>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</si>
  <si>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</si>
  <si>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</si>
  <si>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</si>
  <si>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</si>
  <si>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</si>
  <si>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</si>
  <si>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</si>
  <si>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</si>
  <si>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</si>
  <si>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</si>
  <si>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</si>
  <si>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</si>
  <si>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</si>
  <si>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</si>
  <si>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</si>
  <si>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</si>
  <si>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</si>
  <si>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</si>
  <si>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</si>
  <si>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</si>
  <si>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</si>
  <si>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</si>
  <si>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</si>
  <si>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</si>
  <si>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</si>
  <si>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</si>
  <si>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</si>
  <si>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</si>
  <si>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</si>
  <si>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</si>
  <si>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</si>
  <si>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</si>
  <si>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</si>
  <si>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</si>
  <si>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</si>
  <si>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</si>
  <si>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</si>
  <si>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</si>
  <si>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</si>
  <si>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</si>
  <si>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</si>
  <si>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</si>
  <si>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</si>
  <si>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</si>
  <si>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</si>
  <si>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</si>
  <si>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遠軽町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</si>
  <si>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</si>
  <si>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</si>
  <si>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</si>
  <si>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</si>
  <si>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</si>
  <si>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</si>
  <si>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</si>
  <si>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</si>
  <si>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</si>
  <si>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</si>
  <si>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</si>
  <si>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</si>
  <si>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</si>
  <si>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</si>
  <si>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</si>
  <si>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</si>
  <si>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有形固定資産減価償却率は、前年度に比べ増加したが、類似団体平均値は下回っている。今後も引き続き老朽化施設の更新を計画的に行っていく。
　管路経年化率は、類似団体平均値を上回っており、現時点で最も古い管路が昭和47年に布設されている。
　管路の更新については、経過年数に加えて漏水・濁水箇所なども考慮しながら、今後5～15年間で更新できるよう計画的に進めていく。</t>
    <rPh sb="26" eb="30">
      <t>ルイジダンタイ</t>
    </rPh>
    <phoneticPr fontId="4"/>
  </si>
  <si>
    <t>　資産の老朽化に伴う更新時期の到来や人口減少等に伴う料金収入の減少や物価高騰等により、経営環境は厳しさを増している。このような情勢の中、無駄のない経営を行うために有収率の向上を図ることが喫緊の課題である。
　使用水量の減少や老朽施設の更新等を加味し、適正な料金水準に基づく料金設定の検討を進めなければならない。
　また、「経営戦略」に基づき経営健全化と財源確保に取り組み、安定的なサービスの提供を行っていく。</t>
    <phoneticPr fontId="4"/>
  </si>
  <si>
    <t>　経営収支比率は、100％を下回っており、前年度と比較して1.58％下がっている。これは総収益・総費用ともに減少したためである。物価高騰に伴う動力費等の増加や浄水場維持管理費の高騰等は今後も続く見込のため、料金改定を検討していく必要がある。
　流動比率は、内部留保資金が少ないことが要因となり、類似団体平均値を下回っている。今後の事業に係る費用を考慮し、自己資金の確保を検討する必要がある。
　企業債残高対給水収益比率は、施設の更新にかかる建設改良費が多く、財源として企業債の占める割合が多いため平成30年の585.41％を基準に増加傾向にある。今後も予定されている事業の実施により企業債残高の増加は続くため、補助金の活用や広域化を検討する必要がある。
　料金回収率は、100％を下回っているが、供給単価が増加したことにより前年度より増加した。
　給水原価は、経常費用の削減により減少した。た
だ、依然として類似団体よりも高いため、有収率の
改善や更なる経常費用の縮小化を行う必要がある。
　施設利用率は、類似団体平均値を上回っている。
　有収率は、依然として類似団体平均値を下回っているため、漏水によって施設利用率が高くなっていることが予想される。漏水調査の強化や老朽管の更新を計画的に行い、漏水対策を行っていく必要がある。</t>
    <rPh sb="54" eb="56">
      <t>ゲンショウ</t>
    </rPh>
    <rPh sb="69" eb="70">
      <t>トモナ</t>
    </rPh>
    <rPh sb="71" eb="74">
      <t>ドウリョクヒ</t>
    </rPh>
    <rPh sb="74" eb="75">
      <t>トウ</t>
    </rPh>
    <rPh sb="76" eb="78">
      <t>ゾウカ</t>
    </rPh>
    <rPh sb="92" eb="94">
      <t>コンゴ</t>
    </rPh>
    <rPh sb="95" eb="96">
      <t>ツヅ</t>
    </rPh>
    <rPh sb="97" eb="99">
      <t>ミコミ</t>
    </rPh>
    <rPh sb="114" eb="116">
      <t>ヒツヨウ</t>
    </rPh>
    <rPh sb="353" eb="355">
      <t>ゾウカ</t>
    </rPh>
    <rPh sb="364" eb="365">
      <t>ド</t>
    </rPh>
    <rPh sb="367" eb="369">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</si>
</sst>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formatCode="#,##0.00;&quot;△&quot;#,##0.00">
                  <c:v>0</c:v>
                </c:pt>
                <c:pt idx="1">
                  <c:v>6.71</c:v>
                </c:pt>
                <c:pt idx="2">
                  <c:v>1.84</c:v>
                </c:pt>
                <c:pt idx="3">
                  <c:v>0.56999999999999995</c:v>
                </c:pt>
                <c:pt idx="4">
                  <c:v>0.68</c:v>
                </c:pt>
              </c:numCache>
            </c:numRef>
          </c:val>
          <c:extLst>
            <c:ext xmlns:c16="http://schemas.microsoft.com/office/drawing/2014/chart" uri="{C3380CC4-5D6E-409C-BE32-E72D297353CC}">
              <c16:uniqueId val="{00000000-3149-44BD-B16F-5D09BE459C8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3149-44BD-B16F-5D09BE459C8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63.12</c:v>
                </c:pt>
                <c:pt idx="1">
                  <c:v>61.92</c:v>
                </c:pt>
                <c:pt idx="2">
                  <c:v>60.38</c:v>
                </c:pt>
                <c:pt idx="3">
                  <c:v>61.01</c:v>
                </c:pt>
                <c:pt idx="4">
                  <c:v>60.81</c:v>
                </c:pt>
              </c:numCache>
            </c:numRef>
          </c:val>
          <c:extLst>
            <c:ext xmlns:c16="http://schemas.microsoft.com/office/drawing/2014/chart" uri="{C3380CC4-5D6E-409C-BE32-E72D297353CC}">
              <c16:uniqueId val="{00000000-AABB-41BC-8851-59DAB046893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AABB-41BC-8851-59DAB046893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57.74</c:v>
                </c:pt>
                <c:pt idx="1">
                  <c:v>56.87</c:v>
                </c:pt>
                <c:pt idx="2">
                  <c:v>56.84</c:v>
                </c:pt>
                <c:pt idx="3">
                  <c:v>57.48</c:v>
                </c:pt>
                <c:pt idx="4">
                  <c:v>57.11</c:v>
                </c:pt>
              </c:numCache>
            </c:numRef>
          </c:val>
          <c:extLst>
            <c:ext xmlns:c16="http://schemas.microsoft.com/office/drawing/2014/chart" uri="{C3380CC4-5D6E-409C-BE32-E72D297353CC}">
              <c16:uniqueId val="{00000000-D061-42AE-9FA1-62D5D097264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D061-42AE-9FA1-62D5D097264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100.13</c:v>
                </c:pt>
                <c:pt idx="1">
                  <c:v>101.69</c:v>
                </c:pt>
                <c:pt idx="2">
                  <c:v>98.94</c:v>
                </c:pt>
                <c:pt idx="3">
                  <c:v>98.54</c:v>
                </c:pt>
                <c:pt idx="4">
                  <c:v>96.96</c:v>
                </c:pt>
              </c:numCache>
            </c:numRef>
          </c:val>
          <c:extLst>
            <c:ext xmlns:c16="http://schemas.microsoft.com/office/drawing/2014/chart" uri="{C3380CC4-5D6E-409C-BE32-E72D297353CC}">
              <c16:uniqueId val="{00000000-558F-4FC2-8467-0D82383E99B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558F-4FC2-8467-0D82383E99B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43.81</c:v>
                </c:pt>
                <c:pt idx="1">
                  <c:v>41.42</c:v>
                </c:pt>
                <c:pt idx="2">
                  <c:v>41.43</c:v>
                </c:pt>
                <c:pt idx="3">
                  <c:v>42.05</c:v>
                </c:pt>
                <c:pt idx="4">
                  <c:v>43.27</c:v>
                </c:pt>
              </c:numCache>
            </c:numRef>
          </c:val>
          <c:extLst>
            <c:ext xmlns:c16="http://schemas.microsoft.com/office/drawing/2014/chart" uri="{C3380CC4-5D6E-409C-BE32-E72D297353CC}">
              <c16:uniqueId val="{00000000-25C6-4BC7-A1B6-F76DDF10AC6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25C6-4BC7-A1B6-F76DDF10AC6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29.04</c:v>
                </c:pt>
                <c:pt idx="1">
                  <c:v>32.840000000000003</c:v>
                </c:pt>
                <c:pt idx="2">
                  <c:v>26.49</c:v>
                </c:pt>
                <c:pt idx="3">
                  <c:v>29.11</c:v>
                </c:pt>
                <c:pt idx="4">
                  <c:v>31.22</c:v>
                </c:pt>
              </c:numCache>
            </c:numRef>
          </c:val>
          <c:extLst>
            <c:ext xmlns:c16="http://schemas.microsoft.com/office/drawing/2014/chart" uri="{C3380CC4-5D6E-409C-BE32-E72D297353CC}">
              <c16:uniqueId val="{00000000-B096-4D05-A5CF-2B4FAF11A87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B096-4D05-A5CF-2B4FAF11A87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22D-464B-8C1F-0569C0BF9C4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C22D-464B-8C1F-0569C0BF9C4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248.12</c:v>
                </c:pt>
                <c:pt idx="1">
                  <c:v>272.94</c:v>
                </c:pt>
                <c:pt idx="2">
                  <c:v>230.91</c:v>
                </c:pt>
                <c:pt idx="3">
                  <c:v>212.47</c:v>
                </c:pt>
                <c:pt idx="4">
                  <c:v>195.44</c:v>
                </c:pt>
              </c:numCache>
            </c:numRef>
          </c:val>
          <c:extLst>
            <c:ext xmlns:c16="http://schemas.microsoft.com/office/drawing/2014/chart" uri="{C3380CC4-5D6E-409C-BE32-E72D297353CC}">
              <c16:uniqueId val="{00000000-CF0E-4E5F-954D-F2526B0F44C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CF0E-4E5F-954D-F2526B0F44C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689.65</c:v>
                </c:pt>
                <c:pt idx="1">
                  <c:v>675.41</c:v>
                </c:pt>
                <c:pt idx="2">
                  <c:v>667.76</c:v>
                </c:pt>
                <c:pt idx="3">
                  <c:v>703.28</c:v>
                </c:pt>
                <c:pt idx="4">
                  <c:v>692.52</c:v>
                </c:pt>
              </c:numCache>
            </c:numRef>
          </c:val>
          <c:extLst>
            <c:ext xmlns:c16="http://schemas.microsoft.com/office/drawing/2014/chart" uri="{C3380CC4-5D6E-409C-BE32-E72D297353CC}">
              <c16:uniqueId val="{00000000-21DB-4546-A30D-CCC61C23B18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21DB-4546-A30D-CCC61C23B18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87.77</c:v>
                </c:pt>
                <c:pt idx="1">
                  <c:v>88.93</c:v>
                </c:pt>
                <c:pt idx="2">
                  <c:v>85.03</c:v>
                </c:pt>
                <c:pt idx="3">
                  <c:v>82.97</c:v>
                </c:pt>
                <c:pt idx="4">
                  <c:v>84.99</c:v>
                </c:pt>
              </c:numCache>
            </c:numRef>
          </c:val>
          <c:extLst>
            <c:ext xmlns:c16="http://schemas.microsoft.com/office/drawing/2014/chart" uri="{C3380CC4-5D6E-409C-BE32-E72D297353CC}">
              <c16:uniqueId val="{00000000-942A-497B-B962-2C36F46DE3E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942A-497B-B962-2C36F46DE3E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263.5</c:v>
                </c:pt>
                <c:pt idx="1">
                  <c:v>269.66000000000003</c:v>
                </c:pt>
                <c:pt idx="2">
                  <c:v>286.41000000000003</c:v>
                </c:pt>
                <c:pt idx="3">
                  <c:v>286.95999999999998</c:v>
                </c:pt>
                <c:pt idx="4">
                  <c:v>281.18</c:v>
                </c:pt>
              </c:numCache>
            </c:numRef>
          </c:val>
          <c:extLst>
            <c:ext xmlns:c16="http://schemas.microsoft.com/office/drawing/2014/chart" uri="{C3380CC4-5D6E-409C-BE32-E72D297353CC}">
              <c16:uniqueId val="{00000000-7EC5-4CC6-860E-F0686828004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7EC5-4CC6-860E-F0686828004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R26"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北海道　遠軽町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A6</v>
      </c>
      <c r="X8" s="43"/>
      <c r="Y8" s="43"/>
      <c r="Z8" s="43"/>
      <c r="AA8" s="43"/>
      <c r="AB8" s="43"/>
      <c r="AC8" s="43"/>
      <c r="AD8" s="43" t="str">
        <f>データ!$M$6</f>
        <v>非設置</v>
      </c>
      <c r="AE8" s="43"/>
      <c r="AF8" s="43"/>
      <c r="AG8" s="43"/>
      <c r="AH8" s="43"/>
      <c r="AI8" s="43"/>
      <c r="AJ8" s="43"/>
      <c r="AK8" s="2"/>
      <c r="AL8" s="44">
        <f>データ!$R$6</f>
        <v>17646</v>
      </c>
      <c r="AM8" s="44"/>
      <c r="AN8" s="44"/>
      <c r="AO8" s="44"/>
      <c r="AP8" s="44"/>
      <c r="AQ8" s="44"/>
      <c r="AR8" s="44"/>
      <c r="AS8" s="44"/>
      <c r="AT8" s="45">
        <f>データ!$S$6</f>
        <v>1332.45</v>
      </c>
      <c r="AU8" s="46"/>
      <c r="AV8" s="46"/>
      <c r="AW8" s="46"/>
      <c r="AX8" s="46"/>
      <c r="AY8" s="46"/>
      <c r="AZ8" s="46"/>
      <c r="BA8" s="46"/>
      <c r="BB8" s="47">
        <f>データ!$T$6</f>
        <v>13.24</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61.02</v>
      </c>
      <c r="J10" s="46"/>
      <c r="K10" s="46"/>
      <c r="L10" s="46"/>
      <c r="M10" s="46"/>
      <c r="N10" s="46"/>
      <c r="O10" s="80"/>
      <c r="P10" s="47">
        <f>データ!$P$6</f>
        <v>93.79</v>
      </c>
      <c r="Q10" s="47"/>
      <c r="R10" s="47"/>
      <c r="S10" s="47"/>
      <c r="T10" s="47"/>
      <c r="U10" s="47"/>
      <c r="V10" s="47"/>
      <c r="W10" s="44">
        <f>データ!$Q$6</f>
        <v>4180</v>
      </c>
      <c r="X10" s="44"/>
      <c r="Y10" s="44"/>
      <c r="Z10" s="44"/>
      <c r="AA10" s="44"/>
      <c r="AB10" s="44"/>
      <c r="AC10" s="44"/>
      <c r="AD10" s="2"/>
      <c r="AE10" s="2"/>
      <c r="AF10" s="2"/>
      <c r="AG10" s="2"/>
      <c r="AH10" s="2"/>
      <c r="AI10" s="2"/>
      <c r="AJ10" s="2"/>
      <c r="AK10" s="2"/>
      <c r="AL10" s="44">
        <f>データ!$U$6</f>
        <v>16292</v>
      </c>
      <c r="AM10" s="44"/>
      <c r="AN10" s="44"/>
      <c r="AO10" s="44"/>
      <c r="AP10" s="44"/>
      <c r="AQ10" s="44"/>
      <c r="AR10" s="44"/>
      <c r="AS10" s="44"/>
      <c r="AT10" s="45">
        <f>データ!$V$6</f>
        <v>39.119999999999997</v>
      </c>
      <c r="AU10" s="46"/>
      <c r="AV10" s="46"/>
      <c r="AW10" s="46"/>
      <c r="AX10" s="46"/>
      <c r="AY10" s="46"/>
      <c r="AZ10" s="46"/>
      <c r="BA10" s="46"/>
      <c r="BB10" s="47">
        <f>データ!$W$6</f>
        <v>416.46</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109</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7HwAsRHchLJ2kEo+CrDTCW6e9zqgRvjKxbbDDQn79mPTZhrpVSTo8nRSb322erTvQKoFypwVXi1V7fpPZqDXgA==" saltValue="IkNe3N1yUcxAgZUemFVYc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2024</v>
      </c>
      <c r="C6" s="20">
        <f t="shared" ref="C6:W6" si="3">C7</f>
        <v>15555</v>
      </c>
      <c r="D6" s="20">
        <f t="shared" si="3"/>
        <v>46</v>
      </c>
      <c r="E6" s="20">
        <f t="shared" si="3"/>
        <v>1</v>
      </c>
      <c r="F6" s="20">
        <f t="shared" si="3"/>
        <v>0</v>
      </c>
      <c r="G6" s="20">
        <f t="shared" si="3"/>
        <v>1</v>
      </c>
      <c r="H6" s="20" t="str">
        <f t="shared" si="3"/>
        <v>北海道　遠軽町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61.02</v>
      </c>
      <c r="P6" s="21">
        <f t="shared" si="3"/>
        <v>93.79</v>
      </c>
      <c r="Q6" s="21">
        <f t="shared" si="3"/>
        <v>4180</v>
      </c>
      <c r="R6" s="21">
        <f t="shared" si="3"/>
        <v>17646</v>
      </c>
      <c r="S6" s="21">
        <f t="shared" si="3"/>
        <v>1332.45</v>
      </c>
      <c r="T6" s="21">
        <f t="shared" si="3"/>
        <v>13.24</v>
      </c>
      <c r="U6" s="21">
        <f t="shared" si="3"/>
        <v>16292</v>
      </c>
      <c r="V6" s="21">
        <f t="shared" si="3"/>
        <v>39.119999999999997</v>
      </c>
      <c r="W6" s="21">
        <f t="shared" si="3"/>
        <v>416.46</v>
      </c>
      <c r="X6" s="22">
        <f>IF(X7="",NA(),X7)</f>
        <v>100.13</v>
      </c>
      <c r="Y6" s="22">
        <f t="shared" ref="Y6:AG6" si="4">IF(Y7="",NA(),Y7)</f>
        <v>101.69</v>
      </c>
      <c r="Z6" s="22">
        <f t="shared" si="4"/>
        <v>98.94</v>
      </c>
      <c r="AA6" s="22">
        <f t="shared" si="4"/>
        <v>98.54</v>
      </c>
      <c r="AB6" s="22">
        <f t="shared" si="4"/>
        <v>96.96</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248.12</v>
      </c>
      <c r="AU6" s="22">
        <f t="shared" ref="AU6:BC6" si="6">IF(AU7="",NA(),AU7)</f>
        <v>272.94</v>
      </c>
      <c r="AV6" s="22">
        <f t="shared" si="6"/>
        <v>230.91</v>
      </c>
      <c r="AW6" s="22">
        <f t="shared" si="6"/>
        <v>212.47</v>
      </c>
      <c r="AX6" s="22">
        <f t="shared" si="6"/>
        <v>195.44</v>
      </c>
      <c r="AY6" s="22">
        <f t="shared" si="6"/>
        <v>367.55</v>
      </c>
      <c r="AZ6" s="22">
        <f t="shared" si="6"/>
        <v>378.56</v>
      </c>
      <c r="BA6" s="22">
        <f t="shared" si="6"/>
        <v>364.46</v>
      </c>
      <c r="BB6" s="22">
        <f t="shared" si="6"/>
        <v>338.89</v>
      </c>
      <c r="BC6" s="22">
        <f t="shared" si="6"/>
        <v>352.34</v>
      </c>
      <c r="BD6" s="21" t="str">
        <f>IF(BD7="","",IF(BD7="-","【-】","【"&amp;SUBSTITUTE(TEXT(BD7,"#,##0.00"),"-","△")&amp;"】"))</f>
        <v>【239.69】</v>
      </c>
      <c r="BE6" s="22">
        <f>IF(BE7="",NA(),BE7)</f>
        <v>689.65</v>
      </c>
      <c r="BF6" s="22">
        <f t="shared" ref="BF6:BN6" si="7">IF(BF7="",NA(),BF7)</f>
        <v>675.41</v>
      </c>
      <c r="BG6" s="22">
        <f t="shared" si="7"/>
        <v>667.76</v>
      </c>
      <c r="BH6" s="22">
        <f t="shared" si="7"/>
        <v>703.28</v>
      </c>
      <c r="BI6" s="22">
        <f t="shared" si="7"/>
        <v>692.52</v>
      </c>
      <c r="BJ6" s="22">
        <f t="shared" si="7"/>
        <v>418.68</v>
      </c>
      <c r="BK6" s="22">
        <f t="shared" si="7"/>
        <v>395.68</v>
      </c>
      <c r="BL6" s="22">
        <f t="shared" si="7"/>
        <v>403.72</v>
      </c>
      <c r="BM6" s="22">
        <f t="shared" si="7"/>
        <v>400.21</v>
      </c>
      <c r="BN6" s="22">
        <f t="shared" si="7"/>
        <v>391.13</v>
      </c>
      <c r="BO6" s="21" t="str">
        <f>IF(BO7="","",IF(BO7="-","【-】","【"&amp;SUBSTITUTE(TEXT(BO7,"#,##0.00"),"-","△")&amp;"】"))</f>
        <v>【264.86】</v>
      </c>
      <c r="BP6" s="22">
        <f>IF(BP7="",NA(),BP7)</f>
        <v>87.77</v>
      </c>
      <c r="BQ6" s="22">
        <f t="shared" ref="BQ6:BY6" si="8">IF(BQ7="",NA(),BQ7)</f>
        <v>88.93</v>
      </c>
      <c r="BR6" s="22">
        <f t="shared" si="8"/>
        <v>85.03</v>
      </c>
      <c r="BS6" s="22">
        <f t="shared" si="8"/>
        <v>82.97</v>
      </c>
      <c r="BT6" s="22">
        <f t="shared" si="8"/>
        <v>84.99</v>
      </c>
      <c r="BU6" s="22">
        <f t="shared" si="8"/>
        <v>94.78</v>
      </c>
      <c r="BV6" s="22">
        <f t="shared" si="8"/>
        <v>97.59</v>
      </c>
      <c r="BW6" s="22">
        <f t="shared" si="8"/>
        <v>92.17</v>
      </c>
      <c r="BX6" s="22">
        <f t="shared" si="8"/>
        <v>92.83</v>
      </c>
      <c r="BY6" s="22">
        <f t="shared" si="8"/>
        <v>92.16</v>
      </c>
      <c r="BZ6" s="21" t="str">
        <f>IF(BZ7="","",IF(BZ7="-","【-】","【"&amp;SUBSTITUTE(TEXT(BZ7,"#,##0.00"),"-","△")&amp;"】"))</f>
        <v>【97.59】</v>
      </c>
      <c r="CA6" s="22">
        <f>IF(CA7="",NA(),CA7)</f>
        <v>263.5</v>
      </c>
      <c r="CB6" s="22">
        <f t="shared" ref="CB6:CJ6" si="9">IF(CB7="",NA(),CB7)</f>
        <v>269.66000000000003</v>
      </c>
      <c r="CC6" s="22">
        <f t="shared" si="9"/>
        <v>286.41000000000003</v>
      </c>
      <c r="CD6" s="22">
        <f t="shared" si="9"/>
        <v>286.95999999999998</v>
      </c>
      <c r="CE6" s="22">
        <f t="shared" si="9"/>
        <v>281.18</v>
      </c>
      <c r="CF6" s="22">
        <f t="shared" si="9"/>
        <v>181.3</v>
      </c>
      <c r="CG6" s="22">
        <f t="shared" si="9"/>
        <v>181.71</v>
      </c>
      <c r="CH6" s="22">
        <f t="shared" si="9"/>
        <v>188.51</v>
      </c>
      <c r="CI6" s="22">
        <f t="shared" si="9"/>
        <v>189.43</v>
      </c>
      <c r="CJ6" s="22">
        <f t="shared" si="9"/>
        <v>196.75</v>
      </c>
      <c r="CK6" s="21" t="str">
        <f>IF(CK7="","",IF(CK7="-","【-】","【"&amp;SUBSTITUTE(TEXT(CK7,"#,##0.00"),"-","△")&amp;"】"))</f>
        <v>【181.66】</v>
      </c>
      <c r="CL6" s="22">
        <f>IF(CL7="",NA(),CL7)</f>
        <v>63.12</v>
      </c>
      <c r="CM6" s="22">
        <f t="shared" ref="CM6:CU6" si="10">IF(CM7="",NA(),CM7)</f>
        <v>61.92</v>
      </c>
      <c r="CN6" s="22">
        <f t="shared" si="10"/>
        <v>60.38</v>
      </c>
      <c r="CO6" s="22">
        <f t="shared" si="10"/>
        <v>61.01</v>
      </c>
      <c r="CP6" s="22">
        <f t="shared" si="10"/>
        <v>60.81</v>
      </c>
      <c r="CQ6" s="22">
        <f t="shared" si="10"/>
        <v>55.89</v>
      </c>
      <c r="CR6" s="22">
        <f t="shared" si="10"/>
        <v>55.72</v>
      </c>
      <c r="CS6" s="22">
        <f t="shared" si="10"/>
        <v>55.31</v>
      </c>
      <c r="CT6" s="22">
        <f t="shared" si="10"/>
        <v>55.14</v>
      </c>
      <c r="CU6" s="22">
        <f t="shared" si="10"/>
        <v>54.99</v>
      </c>
      <c r="CV6" s="21" t="str">
        <f>IF(CV7="","",IF(CV7="-","【-】","【"&amp;SUBSTITUTE(TEXT(CV7,"#,##0.00"),"-","△")&amp;"】"))</f>
        <v>【60.21】</v>
      </c>
      <c r="CW6" s="22">
        <f>IF(CW7="",NA(),CW7)</f>
        <v>57.74</v>
      </c>
      <c r="CX6" s="22">
        <f t="shared" ref="CX6:DF6" si="11">IF(CX7="",NA(),CX7)</f>
        <v>56.87</v>
      </c>
      <c r="CY6" s="22">
        <f t="shared" si="11"/>
        <v>56.84</v>
      </c>
      <c r="CZ6" s="22">
        <f t="shared" si="11"/>
        <v>57.48</v>
      </c>
      <c r="DA6" s="22">
        <f t="shared" si="11"/>
        <v>57.11</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43.81</v>
      </c>
      <c r="DI6" s="22">
        <f t="shared" ref="DI6:DQ6" si="12">IF(DI7="",NA(),DI7)</f>
        <v>41.42</v>
      </c>
      <c r="DJ6" s="22">
        <f t="shared" si="12"/>
        <v>41.43</v>
      </c>
      <c r="DK6" s="22">
        <f t="shared" si="12"/>
        <v>42.05</v>
      </c>
      <c r="DL6" s="22">
        <f t="shared" si="12"/>
        <v>43.27</v>
      </c>
      <c r="DM6" s="22">
        <f t="shared" si="12"/>
        <v>50.63</v>
      </c>
      <c r="DN6" s="22">
        <f t="shared" si="12"/>
        <v>51.29</v>
      </c>
      <c r="DO6" s="22">
        <f t="shared" si="12"/>
        <v>52.2</v>
      </c>
      <c r="DP6" s="22">
        <f t="shared" si="12"/>
        <v>52.7</v>
      </c>
      <c r="DQ6" s="22">
        <f t="shared" si="12"/>
        <v>53.48</v>
      </c>
      <c r="DR6" s="21" t="str">
        <f>IF(DR7="","",IF(DR7="-","【-】","【"&amp;SUBSTITUTE(TEXT(DR7,"#,##0.00"),"-","△")&amp;"】"))</f>
        <v>【52.41】</v>
      </c>
      <c r="DS6" s="22">
        <f>IF(DS7="",NA(),DS7)</f>
        <v>29.04</v>
      </c>
      <c r="DT6" s="22">
        <f t="shared" ref="DT6:EB6" si="13">IF(DT7="",NA(),DT7)</f>
        <v>32.840000000000003</v>
      </c>
      <c r="DU6" s="22">
        <f t="shared" si="13"/>
        <v>26.49</v>
      </c>
      <c r="DV6" s="22">
        <f t="shared" si="13"/>
        <v>29.11</v>
      </c>
      <c r="DW6" s="22">
        <f t="shared" si="13"/>
        <v>31.22</v>
      </c>
      <c r="DX6" s="22">
        <f t="shared" si="13"/>
        <v>18.28</v>
      </c>
      <c r="DY6" s="22">
        <f t="shared" si="13"/>
        <v>19.61</v>
      </c>
      <c r="DZ6" s="22">
        <f t="shared" si="13"/>
        <v>20.73</v>
      </c>
      <c r="EA6" s="22">
        <f t="shared" si="13"/>
        <v>22.86</v>
      </c>
      <c r="EB6" s="22">
        <f t="shared" si="13"/>
        <v>24.31</v>
      </c>
      <c r="EC6" s="21" t="str">
        <f>IF(EC7="","",IF(EC7="-","【-】","【"&amp;SUBSTITUTE(TEXT(EC7,"#,##0.00"),"-","△")&amp;"】"))</f>
        <v>【26.78】</v>
      </c>
      <c r="ED6" s="21">
        <f>IF(ED7="",NA(),ED7)</f>
        <v>0</v>
      </c>
      <c r="EE6" s="22">
        <f t="shared" ref="EE6:EM6" si="14">IF(EE7="",NA(),EE7)</f>
        <v>6.71</v>
      </c>
      <c r="EF6" s="22">
        <f t="shared" si="14"/>
        <v>1.84</v>
      </c>
      <c r="EG6" s="22">
        <f t="shared" si="14"/>
        <v>0.56999999999999995</v>
      </c>
      <c r="EH6" s="22">
        <f t="shared" si="14"/>
        <v>0.68</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15">
      <c r="A7" s="15"/>
      <c r="B7" s="24">
        <v>2024</v>
      </c>
      <c r="C7" s="24">
        <v>15555</v>
      </c>
      <c r="D7" s="24">
        <v>46</v>
      </c>
      <c r="E7" s="24">
        <v>1</v>
      </c>
      <c r="F7" s="24">
        <v>0</v>
      </c>
      <c r="G7" s="24">
        <v>1</v>
      </c>
      <c r="H7" s="24" t="s">
        <v>92</v>
      </c>
      <c r="I7" s="24" t="s">
        <v>93</v>
      </c>
      <c r="J7" s="24" t="s">
        <v>94</v>
      </c>
      <c r="K7" s="24" t="s">
        <v>95</v>
      </c>
      <c r="L7" s="24" t="s">
        <v>96</v>
      </c>
      <c r="M7" s="24" t="s">
        <v>97</v>
      </c>
      <c r="N7" s="25" t="s">
        <v>98</v>
      </c>
      <c r="O7" s="25">
        <v>61.02</v>
      </c>
      <c r="P7" s="25">
        <v>93.79</v>
      </c>
      <c r="Q7" s="25">
        <v>4180</v>
      </c>
      <c r="R7" s="25">
        <v>17646</v>
      </c>
      <c r="S7" s="25">
        <v>1332.45</v>
      </c>
      <c r="T7" s="25">
        <v>13.24</v>
      </c>
      <c r="U7" s="25">
        <v>16292</v>
      </c>
      <c r="V7" s="25">
        <v>39.119999999999997</v>
      </c>
      <c r="W7" s="25">
        <v>416.46</v>
      </c>
      <c r="X7" s="25">
        <v>100.13</v>
      </c>
      <c r="Y7" s="25">
        <v>101.69</v>
      </c>
      <c r="Z7" s="25">
        <v>98.94</v>
      </c>
      <c r="AA7" s="25">
        <v>98.54</v>
      </c>
      <c r="AB7" s="25">
        <v>96.96</v>
      </c>
      <c r="AC7" s="25">
        <v>108.35</v>
      </c>
      <c r="AD7" s="25">
        <v>108.84</v>
      </c>
      <c r="AE7" s="25">
        <v>105.92</v>
      </c>
      <c r="AF7" s="25">
        <v>106.01</v>
      </c>
      <c r="AG7" s="25">
        <v>103.74</v>
      </c>
      <c r="AH7" s="25">
        <v>107.26</v>
      </c>
      <c r="AI7" s="25">
        <v>0</v>
      </c>
      <c r="AJ7" s="25">
        <v>0</v>
      </c>
      <c r="AK7" s="25">
        <v>0</v>
      </c>
      <c r="AL7" s="25">
        <v>0</v>
      </c>
      <c r="AM7" s="25">
        <v>0</v>
      </c>
      <c r="AN7" s="25">
        <v>3.98</v>
      </c>
      <c r="AO7" s="25">
        <v>6.02</v>
      </c>
      <c r="AP7" s="25">
        <v>7.78</v>
      </c>
      <c r="AQ7" s="25">
        <v>9.59</v>
      </c>
      <c r="AR7" s="25">
        <v>11.55</v>
      </c>
      <c r="AS7" s="25">
        <v>1.61</v>
      </c>
      <c r="AT7" s="25">
        <v>248.12</v>
      </c>
      <c r="AU7" s="25">
        <v>272.94</v>
      </c>
      <c r="AV7" s="25">
        <v>230.91</v>
      </c>
      <c r="AW7" s="25">
        <v>212.47</v>
      </c>
      <c r="AX7" s="25">
        <v>195.44</v>
      </c>
      <c r="AY7" s="25">
        <v>367.55</v>
      </c>
      <c r="AZ7" s="25">
        <v>378.56</v>
      </c>
      <c r="BA7" s="25">
        <v>364.46</v>
      </c>
      <c r="BB7" s="25">
        <v>338.89</v>
      </c>
      <c r="BC7" s="25">
        <v>352.34</v>
      </c>
      <c r="BD7" s="25">
        <v>239.69</v>
      </c>
      <c r="BE7" s="25">
        <v>689.65</v>
      </c>
      <c r="BF7" s="25">
        <v>675.41</v>
      </c>
      <c r="BG7" s="25">
        <v>667.76</v>
      </c>
      <c r="BH7" s="25">
        <v>703.28</v>
      </c>
      <c r="BI7" s="25">
        <v>692.52</v>
      </c>
      <c r="BJ7" s="25">
        <v>418.68</v>
      </c>
      <c r="BK7" s="25">
        <v>395.68</v>
      </c>
      <c r="BL7" s="25">
        <v>403.72</v>
      </c>
      <c r="BM7" s="25">
        <v>400.21</v>
      </c>
      <c r="BN7" s="25">
        <v>391.13</v>
      </c>
      <c r="BO7" s="25">
        <v>264.86</v>
      </c>
      <c r="BP7" s="25">
        <v>87.77</v>
      </c>
      <c r="BQ7" s="25">
        <v>88.93</v>
      </c>
      <c r="BR7" s="25">
        <v>85.03</v>
      </c>
      <c r="BS7" s="25">
        <v>82.97</v>
      </c>
      <c r="BT7" s="25">
        <v>84.99</v>
      </c>
      <c r="BU7" s="25">
        <v>94.78</v>
      </c>
      <c r="BV7" s="25">
        <v>97.59</v>
      </c>
      <c r="BW7" s="25">
        <v>92.17</v>
      </c>
      <c r="BX7" s="25">
        <v>92.83</v>
      </c>
      <c r="BY7" s="25">
        <v>92.16</v>
      </c>
      <c r="BZ7" s="25">
        <v>97.59</v>
      </c>
      <c r="CA7" s="25">
        <v>263.5</v>
      </c>
      <c r="CB7" s="25">
        <v>269.66000000000003</v>
      </c>
      <c r="CC7" s="25">
        <v>286.41000000000003</v>
      </c>
      <c r="CD7" s="25">
        <v>286.95999999999998</v>
      </c>
      <c r="CE7" s="25">
        <v>281.18</v>
      </c>
      <c r="CF7" s="25">
        <v>181.3</v>
      </c>
      <c r="CG7" s="25">
        <v>181.71</v>
      </c>
      <c r="CH7" s="25">
        <v>188.51</v>
      </c>
      <c r="CI7" s="25">
        <v>189.43</v>
      </c>
      <c r="CJ7" s="25">
        <v>196.75</v>
      </c>
      <c r="CK7" s="25">
        <v>181.66</v>
      </c>
      <c r="CL7" s="25">
        <v>63.12</v>
      </c>
      <c r="CM7" s="25">
        <v>61.92</v>
      </c>
      <c r="CN7" s="25">
        <v>60.38</v>
      </c>
      <c r="CO7" s="25">
        <v>61.01</v>
      </c>
      <c r="CP7" s="25">
        <v>60.81</v>
      </c>
      <c r="CQ7" s="25">
        <v>55.89</v>
      </c>
      <c r="CR7" s="25">
        <v>55.72</v>
      </c>
      <c r="CS7" s="25">
        <v>55.31</v>
      </c>
      <c r="CT7" s="25">
        <v>55.14</v>
      </c>
      <c r="CU7" s="25">
        <v>54.99</v>
      </c>
      <c r="CV7" s="25">
        <v>60.21</v>
      </c>
      <c r="CW7" s="25">
        <v>57.74</v>
      </c>
      <c r="CX7" s="25">
        <v>56.87</v>
      </c>
      <c r="CY7" s="25">
        <v>56.84</v>
      </c>
      <c r="CZ7" s="25">
        <v>57.48</v>
      </c>
      <c r="DA7" s="25">
        <v>57.11</v>
      </c>
      <c r="DB7" s="25">
        <v>81.27</v>
      </c>
      <c r="DC7" s="25">
        <v>81.260000000000005</v>
      </c>
      <c r="DD7" s="25">
        <v>80.36</v>
      </c>
      <c r="DE7" s="25">
        <v>80.13</v>
      </c>
      <c r="DF7" s="25">
        <v>79.34</v>
      </c>
      <c r="DG7" s="25">
        <v>89.21</v>
      </c>
      <c r="DH7" s="25">
        <v>43.81</v>
      </c>
      <c r="DI7" s="25">
        <v>41.42</v>
      </c>
      <c r="DJ7" s="25">
        <v>41.43</v>
      </c>
      <c r="DK7" s="25">
        <v>42.05</v>
      </c>
      <c r="DL7" s="25">
        <v>43.27</v>
      </c>
      <c r="DM7" s="25">
        <v>50.63</v>
      </c>
      <c r="DN7" s="25">
        <v>51.29</v>
      </c>
      <c r="DO7" s="25">
        <v>52.2</v>
      </c>
      <c r="DP7" s="25">
        <v>52.7</v>
      </c>
      <c r="DQ7" s="25">
        <v>53.48</v>
      </c>
      <c r="DR7" s="25">
        <v>52.41</v>
      </c>
      <c r="DS7" s="25">
        <v>29.04</v>
      </c>
      <c r="DT7" s="25">
        <v>32.840000000000003</v>
      </c>
      <c r="DU7" s="25">
        <v>26.49</v>
      </c>
      <c r="DV7" s="25">
        <v>29.11</v>
      </c>
      <c r="DW7" s="25">
        <v>31.22</v>
      </c>
      <c r="DX7" s="25">
        <v>18.28</v>
      </c>
      <c r="DY7" s="25">
        <v>19.61</v>
      </c>
      <c r="DZ7" s="25">
        <v>20.73</v>
      </c>
      <c r="EA7" s="25">
        <v>22.86</v>
      </c>
      <c r="EB7" s="25">
        <v>24.31</v>
      </c>
      <c r="EC7" s="25">
        <v>26.78</v>
      </c>
      <c r="ED7" s="25">
        <v>0</v>
      </c>
      <c r="EE7" s="25">
        <v>6.71</v>
      </c>
      <c r="EF7" s="25">
        <v>1.84</v>
      </c>
      <c r="EG7" s="25">
        <v>0.56999999999999995</v>
      </c>
      <c r="EH7" s="25">
        <v>0.68</v>
      </c>
      <c r="EI7" s="25">
        <v>0.53</v>
      </c>
      <c r="EJ7" s="25">
        <v>0.48</v>
      </c>
      <c r="EK7" s="25">
        <v>0.5</v>
      </c>
      <c r="EL7" s="25">
        <v>0.41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106</v>
      </c>
      <c r="D13" t="s">
        <v>106</v>
      </c>
      <c r="E13" t="s">
        <v>106</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新井　寛子</cp:lastModifiedBy>
  <dcterms:created xsi:type="dcterms:W3CDTF">2025-12-12T09:09:56Z</dcterms:created>
  <dcterms:modified xsi:type="dcterms:W3CDTF">2026-02-05T07:36:44Z</dcterms:modified>
  <cp:category/>
</cp:coreProperties>
</file>