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4\6.経営比較分析表\R6.2.13　確認事項\"/>
    </mc:Choice>
  </mc:AlternateContent>
  <workbookProtection workbookAlgorithmName="SHA-512" workbookHashValue="s8GAWhM8s5y5AIl5dDAXS7H8CNTD9m+Ffajel5wGoe5VJquL64BfHRbOW2KxpKo2FgJ+cUm68AHQto2hr7BQ3g==" workbookSaltValue="Rl3Ij90KaAiOOWv/VDcY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<sst xmlns="http://schemas.openxmlformats.org/spreadsheetml/2006/main" count="231" uniqueCount="118">
  <si>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</si>
  <si>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</si>
  <si>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</si>
  <si>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</si>
  <si>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</si>
  <si>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</si>
  <si>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</si>
  <si>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</si>
  <si>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</si>
  <si>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</si>
  <si>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</si>
  <si>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</si>
  <si>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</si>
  <si>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</si>
  <si>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</si>
  <si>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</si>
  <si>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</si>
  <si>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</si>
  <si>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</si>
  <si>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</si>
  <si>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</si>
  <si>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</si>
  <si>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</si>
  <si>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</si>
  <si>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</si>
  <si>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</si>
  <si>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</si>
  <si>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</si>
  <si>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</si>
  <si>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</si>
  <si>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</si>
  <si>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</si>
  <si>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</si>
  <si>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</si>
  <si>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</si>
  <si>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</si>
  <si>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</si>
  <si>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</si>
  <si>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</si>
  <si>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</si>
  <si>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</si>
  <si>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</si>
  <si>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</si>
  <si>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</si>
  <si>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</si>
  <si>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</si>
  <si>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</si>
  <si>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</si>
  <si>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</si>
  <si>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</si>
  <si>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</si>
  <si>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</si>
  <si>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</si>
  <si>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</si>
  <si>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</si>
  <si>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</si>
  <si>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</si>
  <si>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</si>
  <si>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</si>
  <si>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</si>
  <si>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</si>
  <si>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</si>
  <si>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</si>
  <si>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</si>
  <si>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</si>
  <si>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</si>
  <si>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</si>
  <si>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</si>
  <si>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</si>
  <si>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</si>
  <si>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</si>
  <si>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</si>
  <si>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</si>
  <si>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</si>
  <si>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</si>
  <si>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</si>
  <si>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</si>
  <si>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</si>
  <si>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</si>
  <si>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</si>
  <si>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</si>
  <si>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</si>
  <si>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</si>
  <si>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</si>
  <si>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</si>
  <si>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</si>
  <si>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</si>
  <si>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</si>
  <si>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</si>
  <si>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</si>
  <si>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</si>
  <si>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</si>
  <si>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</si>
  <si>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</si>
  <si>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</si>
  <si>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</si>
  <si>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</si>
  <si>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</si>
  <si>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</si>
  <si>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</si>
  <si>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</si>
  <si>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</si>
  <si>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</si>
  <si>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</si>
  <si>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</si>
  <si>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</si>
  <si>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</si>
  <si>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</si>
  <si>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</si>
  <si>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</si>
  <si>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</si>
  <si>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</si>
  <si>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</si>
  <si>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</si>
  <si>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</si>
  <si>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有形固定資産減価率は、類似団体平均値より高くなった。遠軽町の公共下水道事業は昭和60年度に供用開始をしており、30年以上が経過しているため、年々増加している。
　管渠については、標準耐用年数である50年を経過した管渠はないが、今後10～20年後に改築・更新を迎え、計画的な更新が必要となる。
　処理場、ポンプ場の機械、電気設備については、改築・更新の時期を迎え、計画的な改築・更新を実施している。</t>
    <rPh sb="1" eb="7">
      <t>ユウケイコテイシサン</t>
    </rPh>
    <rPh sb="7" eb="9">
      <t>ゲンカ</t>
    </rPh>
    <rPh sb="9" eb="10">
      <t>リツ</t>
    </rPh>
    <rPh sb="12" eb="19">
      <t>ルイジダンタイヘイキンチ</t>
    </rPh>
    <rPh sb="21" eb="22">
      <t>タカ</t>
    </rPh>
    <rPh sb="27" eb="30">
      <t>エンガルチョウ</t>
    </rPh>
    <rPh sb="31" eb="33">
      <t>コウキョウ</t>
    </rPh>
    <rPh sb="33" eb="36">
      <t>ゲスイドウ</t>
    </rPh>
    <rPh sb="36" eb="38">
      <t>ジギョウ</t>
    </rPh>
    <rPh sb="39" eb="41">
      <t>ショウワ</t>
    </rPh>
    <rPh sb="43" eb="44">
      <t>ネン</t>
    </rPh>
    <rPh sb="44" eb="45">
      <t>ド</t>
    </rPh>
    <rPh sb="46" eb="50">
      <t>キョウヨウカイシ</t>
    </rPh>
    <rPh sb="58" eb="61">
      <t>ネンイジョウ</t>
    </rPh>
    <rPh sb="62" eb="64">
      <t>ケイカ</t>
    </rPh>
    <rPh sb="71" eb="75">
      <t>ネンネンゾウカ</t>
    </rPh>
    <rPh sb="82" eb="84">
      <t>カンキョ</t>
    </rPh>
    <rPh sb="90" eb="92">
      <t>ヒョウジュン</t>
    </rPh>
    <rPh sb="92" eb="94">
      <t>タイヨウ</t>
    </rPh>
    <rPh sb="94" eb="96">
      <t>ネンスウ</t>
    </rPh>
    <rPh sb="101" eb="102">
      <t>ネン</t>
    </rPh>
    <rPh sb="103" eb="105">
      <t>ケイカ</t>
    </rPh>
    <rPh sb="107" eb="109">
      <t>カンキョ</t>
    </rPh>
    <rPh sb="114" eb="116">
      <t>コンゴ</t>
    </rPh>
    <rPh sb="121" eb="123">
      <t>ネンゴ</t>
    </rPh>
    <rPh sb="124" eb="126">
      <t>カイチク</t>
    </rPh>
    <rPh sb="127" eb="129">
      <t>コウシン</t>
    </rPh>
    <rPh sb="130" eb="131">
      <t>ムカ</t>
    </rPh>
    <rPh sb="133" eb="136">
      <t>ケイカクテキ</t>
    </rPh>
    <rPh sb="137" eb="139">
      <t>コウシン</t>
    </rPh>
    <rPh sb="140" eb="142">
      <t>ヒツヨウ</t>
    </rPh>
    <rPh sb="148" eb="151">
      <t>ショリジョウ</t>
    </rPh>
    <rPh sb="155" eb="156">
      <t>ジョウ</t>
    </rPh>
    <rPh sb="157" eb="159">
      <t>キカイ</t>
    </rPh>
    <rPh sb="160" eb="162">
      <t>デンキ</t>
    </rPh>
    <rPh sb="162" eb="164">
      <t>セツビ</t>
    </rPh>
    <rPh sb="170" eb="172">
      <t>カイチク</t>
    </rPh>
    <rPh sb="173" eb="175">
      <t>コウシン</t>
    </rPh>
    <rPh sb="176" eb="178">
      <t>ジキ</t>
    </rPh>
    <rPh sb="179" eb="180">
      <t>ムカ</t>
    </rPh>
    <rPh sb="182" eb="185">
      <t>ケイカクテキ</t>
    </rPh>
    <rPh sb="186" eb="188">
      <t>カイチク</t>
    </rPh>
    <rPh sb="189" eb="191">
      <t>コウシン</t>
    </rPh>
    <rPh sb="192" eb="194">
      <t>ジッシ</t>
    </rPh>
    <phoneticPr fontId="4"/>
  </si>
  <si>
    <t>　今後人口減少に伴う使用料収入の減少が避けられないことに加え、処理施設や管渠の老朽化が進み、計画的な更新とそれに伴う財源確保が課題となるため、投資の効率化と維持管理費等の削減により経営改善を図っていくことが必要である。
　また、「経営戦略」に基づき経営基盤の強化と財政マネジメントの向上に取り組み、事業の安定的経営を行っていく。</t>
  </si>
  <si>
    <t>　経常収支比率は、100％を超え、単年度収支は黒字であり、累積欠損金は発生していない。
　流動比率は、100％を上回っており、短期的な債務に対する支払い能力はある。
　企業債残高対事業規模比率は、依然として類似団体平均値より低くなっているが、地方債現在高に対する一般会計負担金が負担する割合が多くなっていることから、経営改善を図っていく必要がある。
　経費回収率は100％を上回っており、汚水に係る費用を下水道使用料で賄うことができている。
　汚水処理原価は、前年度と比較し増加しているが、類似団体平均値を下回っている。
　施設利用率は、前年度に比べ有収水量が増加したことにより、上昇している。
　水洗化率は、前年度に比べ上昇した。引き続き使用料収入の確保を図るため、水洗化率向上に繋がる取組みを講じていく。</t>
    <rPh sb="230" eb="233">
      <t>ゼンネンド</t>
    </rPh>
    <rPh sb="234" eb="236">
      <t>ヒカク</t>
    </rPh>
    <rPh sb="237" eb="239">
      <t>ゾウカ</t>
    </rPh>
    <rPh sb="275" eb="277">
      <t>ユウシュウ</t>
    </rPh>
    <rPh sb="277" eb="279">
      <t>スイリョウ</t>
    </rPh>
    <rPh sb="280" eb="282">
      <t>ゾウカ</t>
    </rPh>
    <rPh sb="290" eb="29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</si>
</sst>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E9-4617-9235-BF616CE6F8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18E9-4617-9235-BF616CE6F8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65.2</c:v>
                </c:pt>
                <c:pt idx="1">
                  <c:v>61.28</c:v>
                </c:pt>
                <c:pt idx="2">
                  <c:v>67.3</c:v>
                </c:pt>
                <c:pt idx="3">
                  <c:v>66.22</c:v>
                </c:pt>
                <c:pt idx="4">
                  <c:v>71.11</c:v>
                </c:pt>
              </c:numCache>
            </c:numRef>
          </c:val>
          <c:extLst>
            <c:ext xmlns:c16="http://schemas.microsoft.com/office/drawing/2014/chart" uri="{C3380CC4-5D6E-409C-BE32-E72D297353CC}">
              <c16:uniqueId val="{00000000-82B2-4D38-948F-C72B79B783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82B2-4D38-948F-C72B79B783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90.3</c:v>
                </c:pt>
                <c:pt idx="1">
                  <c:v>92.93</c:v>
                </c:pt>
                <c:pt idx="2">
                  <c:v>93.55</c:v>
                </c:pt>
                <c:pt idx="3">
                  <c:v>94.09</c:v>
                </c:pt>
                <c:pt idx="4">
                  <c:v>96.66</c:v>
                </c:pt>
              </c:numCache>
            </c:numRef>
          </c:val>
          <c:extLst>
            <c:ext xmlns:c16="http://schemas.microsoft.com/office/drawing/2014/chart" uri="{C3380CC4-5D6E-409C-BE32-E72D297353CC}">
              <c16:uniqueId val="{00000000-4676-4FDB-A3A5-D703243924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4676-4FDB-A3A5-D703243924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111.76</c:v>
                </c:pt>
                <c:pt idx="1">
                  <c:v>114.91</c:v>
                </c:pt>
                <c:pt idx="2">
                  <c:v>112.35</c:v>
                </c:pt>
                <c:pt idx="3">
                  <c:v>108.03</c:v>
                </c:pt>
                <c:pt idx="4">
                  <c:v>105.32</c:v>
                </c:pt>
              </c:numCache>
            </c:numRef>
          </c:val>
          <c:extLst>
            <c:ext xmlns:c16="http://schemas.microsoft.com/office/drawing/2014/chart" uri="{C3380CC4-5D6E-409C-BE32-E72D297353CC}">
              <c16:uniqueId val="{00000000-905E-478E-92EA-2D7DCFC319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905E-478E-92EA-2D7DCFC319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23.1</c:v>
                </c:pt>
                <c:pt idx="1">
                  <c:v>25.4</c:v>
                </c:pt>
                <c:pt idx="2">
                  <c:v>27.72</c:v>
                </c:pt>
                <c:pt idx="3">
                  <c:v>30.16</c:v>
                </c:pt>
                <c:pt idx="4">
                  <c:v>32.54</c:v>
                </c:pt>
              </c:numCache>
            </c:numRef>
          </c:val>
          <c:extLst>
            <c:ext xmlns:c16="http://schemas.microsoft.com/office/drawing/2014/chart" uri="{C3380CC4-5D6E-409C-BE32-E72D297353CC}">
              <c16:uniqueId val="{00000000-C66B-41A7-92F1-B566A13F43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C66B-41A7-92F1-B566A13F43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5E-416F-8E9B-380F22A23F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0D5E-416F-8E9B-380F22A23F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EB-4EE7-89E5-2DDA24F91B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33EB-4EE7-89E5-2DDA24F91B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141.12</c:v>
                </c:pt>
                <c:pt idx="1">
                  <c:v>151.66</c:v>
                </c:pt>
                <c:pt idx="2">
                  <c:v>140.21</c:v>
                </c:pt>
                <c:pt idx="3">
                  <c:v>145.78</c:v>
                </c:pt>
                <c:pt idx="4">
                  <c:v>134.86000000000001</c:v>
                </c:pt>
              </c:numCache>
            </c:numRef>
          </c:val>
          <c:extLst>
            <c:ext xmlns:c16="http://schemas.microsoft.com/office/drawing/2014/chart" uri="{C3380CC4-5D6E-409C-BE32-E72D297353CC}">
              <c16:uniqueId val="{00000000-0ABE-4F89-822A-11DF80ED74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0ABE-4F89-822A-11DF80ED74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237.26</c:v>
                </c:pt>
                <c:pt idx="1">
                  <c:v>199.36</c:v>
                </c:pt>
                <c:pt idx="2">
                  <c:v>187.16</c:v>
                </c:pt>
                <c:pt idx="3">
                  <c:v>226.64</c:v>
                </c:pt>
                <c:pt idx="4">
                  <c:v>185.95</c:v>
                </c:pt>
              </c:numCache>
            </c:numRef>
          </c:val>
          <c:extLst>
            <c:ext xmlns:c16="http://schemas.microsoft.com/office/drawing/2014/chart" uri="{C3380CC4-5D6E-409C-BE32-E72D297353CC}">
              <c16:uniqueId val="{00000000-5F92-47FB-B0B0-3FBE1F64C0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5F92-47FB-B0B0-3FBE1F64C0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116.91</c:v>
                </c:pt>
                <c:pt idx="1">
                  <c:v>115.92</c:v>
                </c:pt>
                <c:pt idx="2">
                  <c:v>115.47</c:v>
                </c:pt>
                <c:pt idx="3">
                  <c:v>119.74</c:v>
                </c:pt>
                <c:pt idx="4">
                  <c:v>122.42</c:v>
                </c:pt>
              </c:numCache>
            </c:numRef>
          </c:val>
          <c:extLst>
            <c:ext xmlns:c16="http://schemas.microsoft.com/office/drawing/2014/chart" uri="{C3380CC4-5D6E-409C-BE32-E72D297353CC}">
              <c16:uniqueId val="{00000000-321F-445A-886F-73ECBD1A2C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321F-445A-886F-73ECBD1A2C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173.7</c:v>
                </c:pt>
                <c:pt idx="1">
                  <c:v>175.45</c:v>
                </c:pt>
                <c:pt idx="2">
                  <c:v>173.74</c:v>
                </c:pt>
                <c:pt idx="3">
                  <c:v>166.53</c:v>
                </c:pt>
                <c:pt idx="4">
                  <c:v>170.64</c:v>
                </c:pt>
              </c:numCache>
            </c:numRef>
          </c:val>
          <c:extLst>
            <c:ext xmlns:c16="http://schemas.microsoft.com/office/drawing/2014/chart" uri="{C3380CC4-5D6E-409C-BE32-E72D297353CC}">
              <c16:uniqueId val="{00000000-0B35-4B46-B72C-0C04325F50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0B35-4B46-B72C-0C04325F50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遠軽町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18511</v>
      </c>
      <c r="AM8" s="42"/>
      <c r="AN8" s="42"/>
      <c r="AO8" s="42"/>
      <c r="AP8" s="42"/>
      <c r="AQ8" s="42"/>
      <c r="AR8" s="42"/>
      <c r="AS8" s="42"/>
      <c r="AT8" s="35">
        <f>データ!T6</f>
        <v>1332.45</v>
      </c>
      <c r="AU8" s="35"/>
      <c r="AV8" s="35"/>
      <c r="AW8" s="35"/>
      <c r="AX8" s="35"/>
      <c r="AY8" s="35"/>
      <c r="AZ8" s="35"/>
      <c r="BA8" s="35"/>
      <c r="BB8" s="35">
        <f>データ!U6</f>
        <v>13.89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69.56</v>
      </c>
      <c r="J10" s="35"/>
      <c r="K10" s="35"/>
      <c r="L10" s="35"/>
      <c r="M10" s="35"/>
      <c r="N10" s="35"/>
      <c r="O10" s="35"/>
      <c r="P10" s="35">
        <f>データ!P6</f>
        <v>74.45</v>
      </c>
      <c r="Q10" s="35"/>
      <c r="R10" s="35"/>
      <c r="S10" s="35"/>
      <c r="T10" s="35"/>
      <c r="U10" s="35"/>
      <c r="V10" s="35"/>
      <c r="W10" s="35">
        <f>データ!Q6</f>
        <v>52.02</v>
      </c>
      <c r="X10" s="35"/>
      <c r="Y10" s="35"/>
      <c r="Z10" s="35"/>
      <c r="AA10" s="35"/>
      <c r="AB10" s="35"/>
      <c r="AC10" s="35"/>
      <c r="AD10" s="42">
        <f>データ!R6</f>
        <v>4180</v>
      </c>
      <c r="AE10" s="42"/>
      <c r="AF10" s="42"/>
      <c r="AG10" s="42"/>
      <c r="AH10" s="42"/>
      <c r="AI10" s="42"/>
      <c r="AJ10" s="42"/>
      <c r="AK10" s="2"/>
      <c r="AL10" s="42">
        <f>データ!V6</f>
        <v>13615</v>
      </c>
      <c r="AM10" s="42"/>
      <c r="AN10" s="42"/>
      <c r="AO10" s="42"/>
      <c r="AP10" s="42"/>
      <c r="AQ10" s="42"/>
      <c r="AR10" s="42"/>
      <c r="AS10" s="42"/>
      <c r="AT10" s="35">
        <f>データ!W6</f>
        <v>5.09</v>
      </c>
      <c r="AU10" s="35"/>
      <c r="AV10" s="35"/>
      <c r="AW10" s="35"/>
      <c r="AX10" s="35"/>
      <c r="AY10" s="35"/>
      <c r="AZ10" s="35"/>
      <c r="BA10" s="35"/>
      <c r="BB10" s="35">
        <f>データ!X6</f>
        <v>2674.85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Hq2Z+SxlvUn2MvF+wJnmLjCBAqvtETtXHU7SUifuyv2JSyNyshcmi629xMWBBWPAp4P9ukREhgVX4igOMd+Tg==" saltValue="/mFqtExpfFt43E/4Ud8s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15555</v>
      </c>
      <c r="D6" s="19">
        <f t="shared" si="3"/>
        <v>46</v>
      </c>
      <c r="E6" s="19">
        <f t="shared" si="3"/>
        <v>17</v>
      </c>
      <c r="F6" s="19">
        <f t="shared" si="3"/>
        <v>1</v>
      </c>
      <c r="G6" s="19">
        <f t="shared" si="3"/>
        <v>0</v>
      </c>
      <c r="H6" s="19" t="str">
        <f t="shared" si="3"/>
        <v>北海道　遠軽町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69.56</v>
      </c>
      <c r="P6" s="20">
        <f t="shared" si="3"/>
        <v>74.45</v>
      </c>
      <c r="Q6" s="20">
        <f t="shared" si="3"/>
        <v>52.02</v>
      </c>
      <c r="R6" s="20">
        <f t="shared" si="3"/>
        <v>4180</v>
      </c>
      <c r="S6" s="20">
        <f t="shared" si="3"/>
        <v>18511</v>
      </c>
      <c r="T6" s="20">
        <f t="shared" si="3"/>
        <v>1332.45</v>
      </c>
      <c r="U6" s="20">
        <f t="shared" si="3"/>
        <v>13.89</v>
      </c>
      <c r="V6" s="20">
        <f t="shared" si="3"/>
        <v>13615</v>
      </c>
      <c r="W6" s="20">
        <f t="shared" si="3"/>
        <v>5.09</v>
      </c>
      <c r="X6" s="20">
        <f t="shared" si="3"/>
        <v>2674.85</v>
      </c>
      <c r="Y6" s="21">
        <f>IF(Y7="",NA(),Y7)</f>
        <v>111.76</v>
      </c>
      <c r="Z6" s="21">
        <f t="shared" ref="Z6:AH6" si="4">IF(Z7="",NA(),Z7)</f>
        <v>114.91</v>
      </c>
      <c r="AA6" s="21">
        <f t="shared" si="4"/>
        <v>112.35</v>
      </c>
      <c r="AB6" s="21">
        <f t="shared" si="4"/>
        <v>108.03</v>
      </c>
      <c r="AC6" s="21">
        <f t="shared" si="4"/>
        <v>105.32</v>
      </c>
      <c r="AD6" s="21">
        <f t="shared" si="4"/>
        <v>105.06</v>
      </c>
      <c r="AE6" s="21">
        <f t="shared" si="4"/>
        <v>106.81</v>
      </c>
      <c r="AF6" s="21">
        <f t="shared" si="4"/>
        <v>106.5</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41.56</v>
      </c>
      <c r="AP6" s="21">
        <f t="shared" si="5"/>
        <v>34.4</v>
      </c>
      <c r="AQ6" s="21">
        <f t="shared" si="5"/>
        <v>18.36</v>
      </c>
      <c r="AR6" s="21">
        <f t="shared" si="5"/>
        <v>18.010000000000002</v>
      </c>
      <c r="AS6" s="21">
        <f t="shared" si="5"/>
        <v>23.86</v>
      </c>
      <c r="AT6" s="20" t="str">
        <f>IF(AT7="","",IF(AT7="-","【-】","【"&amp;SUBSTITUTE(TEXT(AT7,"#,##0.00"),"-","△")&amp;"】"))</f>
        <v>【3.15】</v>
      </c>
      <c r="AU6" s="21">
        <f>IF(AU7="",NA(),AU7)</f>
        <v>141.12</v>
      </c>
      <c r="AV6" s="21">
        <f t="shared" ref="AV6:BD6" si="6">IF(AV7="",NA(),AV7)</f>
        <v>151.66</v>
      </c>
      <c r="AW6" s="21">
        <f t="shared" si="6"/>
        <v>140.21</v>
      </c>
      <c r="AX6" s="21">
        <f t="shared" si="6"/>
        <v>145.78</v>
      </c>
      <c r="AY6" s="21">
        <f t="shared" si="6"/>
        <v>134.86000000000001</v>
      </c>
      <c r="AZ6" s="21">
        <f t="shared" si="6"/>
        <v>80.81</v>
      </c>
      <c r="BA6" s="21">
        <f t="shared" si="6"/>
        <v>68.17</v>
      </c>
      <c r="BB6" s="21">
        <f t="shared" si="6"/>
        <v>55.6</v>
      </c>
      <c r="BC6" s="21">
        <f t="shared" si="6"/>
        <v>59.4</v>
      </c>
      <c r="BD6" s="21">
        <f t="shared" si="6"/>
        <v>68.27</v>
      </c>
      <c r="BE6" s="20" t="str">
        <f>IF(BE7="","",IF(BE7="-","【-】","【"&amp;SUBSTITUTE(TEXT(BE7,"#,##0.00"),"-","△")&amp;"】"))</f>
        <v>【73.44】</v>
      </c>
      <c r="BF6" s="21">
        <f>IF(BF7="",NA(),BF7)</f>
        <v>237.26</v>
      </c>
      <c r="BG6" s="21">
        <f t="shared" ref="BG6:BO6" si="7">IF(BG7="",NA(),BG7)</f>
        <v>199.36</v>
      </c>
      <c r="BH6" s="21">
        <f t="shared" si="7"/>
        <v>187.16</v>
      </c>
      <c r="BI6" s="21">
        <f t="shared" si="7"/>
        <v>226.64</v>
      </c>
      <c r="BJ6" s="21">
        <f t="shared" si="7"/>
        <v>185.95</v>
      </c>
      <c r="BK6" s="21">
        <f t="shared" si="7"/>
        <v>768.62</v>
      </c>
      <c r="BL6" s="21">
        <f t="shared" si="7"/>
        <v>789.44</v>
      </c>
      <c r="BM6" s="21">
        <f t="shared" si="7"/>
        <v>789.08</v>
      </c>
      <c r="BN6" s="21">
        <f t="shared" si="7"/>
        <v>747.84</v>
      </c>
      <c r="BO6" s="21">
        <f t="shared" si="7"/>
        <v>804.98</v>
      </c>
      <c r="BP6" s="20" t="str">
        <f>IF(BP7="","",IF(BP7="-","【-】","【"&amp;SUBSTITUTE(TEXT(BP7,"#,##0.00"),"-","△")&amp;"】"))</f>
        <v>【652.82】</v>
      </c>
      <c r="BQ6" s="21">
        <f>IF(BQ7="",NA(),BQ7)</f>
        <v>116.91</v>
      </c>
      <c r="BR6" s="21">
        <f t="shared" ref="BR6:BZ6" si="8">IF(BR7="",NA(),BR7)</f>
        <v>115.92</v>
      </c>
      <c r="BS6" s="21">
        <f t="shared" si="8"/>
        <v>115.47</v>
      </c>
      <c r="BT6" s="21">
        <f t="shared" si="8"/>
        <v>119.74</v>
      </c>
      <c r="BU6" s="21">
        <f t="shared" si="8"/>
        <v>122.42</v>
      </c>
      <c r="BV6" s="21">
        <f t="shared" si="8"/>
        <v>88.06</v>
      </c>
      <c r="BW6" s="21">
        <f t="shared" si="8"/>
        <v>87.29</v>
      </c>
      <c r="BX6" s="21">
        <f t="shared" si="8"/>
        <v>88.25</v>
      </c>
      <c r="BY6" s="21">
        <f t="shared" si="8"/>
        <v>90.17</v>
      </c>
      <c r="BZ6" s="21">
        <f t="shared" si="8"/>
        <v>88.71</v>
      </c>
      <c r="CA6" s="20" t="str">
        <f>IF(CA7="","",IF(CA7="-","【-】","【"&amp;SUBSTITUTE(TEXT(CA7,"#,##0.00"),"-","△")&amp;"】"))</f>
        <v>【97.61】</v>
      </c>
      <c r="CB6" s="21">
        <f>IF(CB7="",NA(),CB7)</f>
        <v>173.7</v>
      </c>
      <c r="CC6" s="21">
        <f t="shared" ref="CC6:CK6" si="9">IF(CC7="",NA(),CC7)</f>
        <v>175.45</v>
      </c>
      <c r="CD6" s="21">
        <f t="shared" si="9"/>
        <v>173.74</v>
      </c>
      <c r="CE6" s="21">
        <f t="shared" si="9"/>
        <v>166.53</v>
      </c>
      <c r="CF6" s="21">
        <f t="shared" si="9"/>
        <v>170.64</v>
      </c>
      <c r="CG6" s="21">
        <f t="shared" si="9"/>
        <v>179.32</v>
      </c>
      <c r="CH6" s="21">
        <f t="shared" si="9"/>
        <v>176.67</v>
      </c>
      <c r="CI6" s="21">
        <f t="shared" si="9"/>
        <v>176.37</v>
      </c>
      <c r="CJ6" s="21">
        <f t="shared" si="9"/>
        <v>173.17</v>
      </c>
      <c r="CK6" s="21">
        <f t="shared" si="9"/>
        <v>174.8</v>
      </c>
      <c r="CL6" s="20" t="str">
        <f>IF(CL7="","",IF(CL7="-","【-】","【"&amp;SUBSTITUTE(TEXT(CL7,"#,##0.00"),"-","△")&amp;"】"))</f>
        <v>【138.29】</v>
      </c>
      <c r="CM6" s="21">
        <f>IF(CM7="",NA(),CM7)</f>
        <v>65.2</v>
      </c>
      <c r="CN6" s="21">
        <f t="shared" ref="CN6:CV6" si="10">IF(CN7="",NA(),CN7)</f>
        <v>61.28</v>
      </c>
      <c r="CO6" s="21">
        <f t="shared" si="10"/>
        <v>67.3</v>
      </c>
      <c r="CP6" s="21">
        <f t="shared" si="10"/>
        <v>66.22</v>
      </c>
      <c r="CQ6" s="21">
        <f t="shared" si="10"/>
        <v>71.11</v>
      </c>
      <c r="CR6" s="21">
        <f t="shared" si="10"/>
        <v>58</v>
      </c>
      <c r="CS6" s="21">
        <f t="shared" si="10"/>
        <v>57.42</v>
      </c>
      <c r="CT6" s="21">
        <f t="shared" si="10"/>
        <v>56.72</v>
      </c>
      <c r="CU6" s="21">
        <f t="shared" si="10"/>
        <v>56.43</v>
      </c>
      <c r="CV6" s="21">
        <f t="shared" si="10"/>
        <v>55.82</v>
      </c>
      <c r="CW6" s="20" t="str">
        <f>IF(CW7="","",IF(CW7="-","【-】","【"&amp;SUBSTITUTE(TEXT(CW7,"#,##0.00"),"-","△")&amp;"】"))</f>
        <v>【59.10】</v>
      </c>
      <c r="CX6" s="21">
        <f>IF(CX7="",NA(),CX7)</f>
        <v>90.3</v>
      </c>
      <c r="CY6" s="21">
        <f t="shared" ref="CY6:DG6" si="11">IF(CY7="",NA(),CY7)</f>
        <v>92.93</v>
      </c>
      <c r="CZ6" s="21">
        <f t="shared" si="11"/>
        <v>93.55</v>
      </c>
      <c r="DA6" s="21">
        <f t="shared" si="11"/>
        <v>94.09</v>
      </c>
      <c r="DB6" s="21">
        <f t="shared" si="11"/>
        <v>96.66</v>
      </c>
      <c r="DC6" s="21">
        <f t="shared" si="11"/>
        <v>89.79</v>
      </c>
      <c r="DD6" s="21">
        <f t="shared" si="11"/>
        <v>90.42</v>
      </c>
      <c r="DE6" s="21">
        <f t="shared" si="11"/>
        <v>90.72</v>
      </c>
      <c r="DF6" s="21">
        <f t="shared" si="11"/>
        <v>91.07</v>
      </c>
      <c r="DG6" s="21">
        <f t="shared" si="11"/>
        <v>90.67</v>
      </c>
      <c r="DH6" s="20" t="str">
        <f>IF(DH7="","",IF(DH7="-","【-】","【"&amp;SUBSTITUTE(TEXT(DH7,"#,##0.00"),"-","△")&amp;"】"))</f>
        <v>【95.82】</v>
      </c>
      <c r="DI6" s="21">
        <f>IF(DI7="",NA(),DI7)</f>
        <v>23.1</v>
      </c>
      <c r="DJ6" s="21">
        <f t="shared" ref="DJ6:DR6" si="12">IF(DJ7="",NA(),DJ7)</f>
        <v>25.4</v>
      </c>
      <c r="DK6" s="21">
        <f t="shared" si="12"/>
        <v>27.72</v>
      </c>
      <c r="DL6" s="21">
        <f t="shared" si="12"/>
        <v>30.16</v>
      </c>
      <c r="DM6" s="21">
        <f t="shared" si="12"/>
        <v>32.54</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1">
        <f t="shared" si="13"/>
        <v>1.83</v>
      </c>
      <c r="DZ6" s="21">
        <f t="shared" si="13"/>
        <v>1.37</v>
      </c>
      <c r="EA6" s="21">
        <f t="shared" si="13"/>
        <v>1.34</v>
      </c>
      <c r="EB6" s="21">
        <f t="shared" si="13"/>
        <v>1.5</v>
      </c>
      <c r="EC6" s="21">
        <f t="shared" si="13"/>
        <v>1.4</v>
      </c>
      <c r="ED6" s="20" t="str">
        <f>IF(ED7="","",IF(ED7="-","【-】","【"&amp;SUBSTITUTE(TEXT(ED7,"#,##0.00"),"-","△")&amp;"】"))</f>
        <v>【7.62】</v>
      </c>
      <c r="EE6" s="20">
        <f>IF(EE7="",NA(),EE7)</f>
        <v>0</v>
      </c>
      <c r="EF6" s="20">
        <f t="shared" ref="EF6:EN6" si="14">IF(EF7="",NA(),EF7)</f>
        <v>0</v>
      </c>
      <c r="EG6" s="20">
        <f t="shared" si="14"/>
        <v>0</v>
      </c>
      <c r="EH6" s="20">
        <f t="shared" si="14"/>
        <v>0</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15555</v>
      </c>
      <c r="D7" s="23">
        <v>46</v>
      </c>
      <c r="E7" s="23">
        <v>17</v>
      </c>
      <c r="F7" s="23">
        <v>1</v>
      </c>
      <c r="G7" s="23">
        <v>0</v>
      </c>
      <c r="H7" s="23" t="s">
        <v>96</v>
      </c>
      <c r="I7" s="23" t="s">
        <v>97</v>
      </c>
      <c r="J7" s="23" t="s">
        <v>98</v>
      </c>
      <c r="K7" s="23" t="s">
        <v>99</v>
      </c>
      <c r="L7" s="23" t="s">
        <v>100</v>
      </c>
      <c r="M7" s="23" t="s">
        <v>101</v>
      </c>
      <c r="N7" s="24" t="s">
        <v>102</v>
      </c>
      <c r="O7" s="24">
        <v>69.56</v>
      </c>
      <c r="P7" s="24">
        <v>74.45</v>
      </c>
      <c r="Q7" s="24">
        <v>52.02</v>
      </c>
      <c r="R7" s="24">
        <v>4180</v>
      </c>
      <c r="S7" s="24">
        <v>18511</v>
      </c>
      <c r="T7" s="24">
        <v>1332.45</v>
      </c>
      <c r="U7" s="24">
        <v>13.89</v>
      </c>
      <c r="V7" s="24">
        <v>13615</v>
      </c>
      <c r="W7" s="24">
        <v>5.09</v>
      </c>
      <c r="X7" s="24">
        <v>2674.85</v>
      </c>
      <c r="Y7" s="24">
        <v>111.76</v>
      </c>
      <c r="Z7" s="24">
        <v>114.91</v>
      </c>
      <c r="AA7" s="24">
        <v>112.35</v>
      </c>
      <c r="AB7" s="24">
        <v>108.03</v>
      </c>
      <c r="AC7" s="24">
        <v>105.32</v>
      </c>
      <c r="AD7" s="24">
        <v>105.06</v>
      </c>
      <c r="AE7" s="24">
        <v>106.81</v>
      </c>
      <c r="AF7" s="24">
        <v>106.5</v>
      </c>
      <c r="AG7" s="24">
        <v>106.22</v>
      </c>
      <c r="AH7" s="24">
        <v>107.01</v>
      </c>
      <c r="AI7" s="24">
        <v>106.11</v>
      </c>
      <c r="AJ7" s="24">
        <v>0</v>
      </c>
      <c r="AK7" s="24">
        <v>0</v>
      </c>
      <c r="AL7" s="24">
        <v>0</v>
      </c>
      <c r="AM7" s="24">
        <v>0</v>
      </c>
      <c r="AN7" s="24">
        <v>0</v>
      </c>
      <c r="AO7" s="24">
        <v>41.56</v>
      </c>
      <c r="AP7" s="24">
        <v>34.4</v>
      </c>
      <c r="AQ7" s="24">
        <v>18.36</v>
      </c>
      <c r="AR7" s="24">
        <v>18.010000000000002</v>
      </c>
      <c r="AS7" s="24">
        <v>23.86</v>
      </c>
      <c r="AT7" s="24">
        <v>3.15</v>
      </c>
      <c r="AU7" s="24">
        <v>141.12</v>
      </c>
      <c r="AV7" s="24">
        <v>151.66</v>
      </c>
      <c r="AW7" s="24">
        <v>140.21</v>
      </c>
      <c r="AX7" s="24">
        <v>145.78</v>
      </c>
      <c r="AY7" s="24">
        <v>134.86000000000001</v>
      </c>
      <c r="AZ7" s="24">
        <v>80.81</v>
      </c>
      <c r="BA7" s="24">
        <v>68.17</v>
      </c>
      <c r="BB7" s="24">
        <v>55.6</v>
      </c>
      <c r="BC7" s="24">
        <v>59.4</v>
      </c>
      <c r="BD7" s="24">
        <v>68.27</v>
      </c>
      <c r="BE7" s="24">
        <v>73.44</v>
      </c>
      <c r="BF7" s="24">
        <v>237.26</v>
      </c>
      <c r="BG7" s="24">
        <v>199.36</v>
      </c>
      <c r="BH7" s="24">
        <v>187.16</v>
      </c>
      <c r="BI7" s="24">
        <v>226.64</v>
      </c>
      <c r="BJ7" s="24">
        <v>185.95</v>
      </c>
      <c r="BK7" s="24">
        <v>768.62</v>
      </c>
      <c r="BL7" s="24">
        <v>789.44</v>
      </c>
      <c r="BM7" s="24">
        <v>789.08</v>
      </c>
      <c r="BN7" s="24">
        <v>747.84</v>
      </c>
      <c r="BO7" s="24">
        <v>804.98</v>
      </c>
      <c r="BP7" s="24">
        <v>652.82000000000005</v>
      </c>
      <c r="BQ7" s="24">
        <v>116.91</v>
      </c>
      <c r="BR7" s="24">
        <v>115.92</v>
      </c>
      <c r="BS7" s="24">
        <v>115.47</v>
      </c>
      <c r="BT7" s="24">
        <v>119.74</v>
      </c>
      <c r="BU7" s="24">
        <v>122.42</v>
      </c>
      <c r="BV7" s="24">
        <v>88.06</v>
      </c>
      <c r="BW7" s="24">
        <v>87.29</v>
      </c>
      <c r="BX7" s="24">
        <v>88.25</v>
      </c>
      <c r="BY7" s="24">
        <v>90.17</v>
      </c>
      <c r="BZ7" s="24">
        <v>88.71</v>
      </c>
      <c r="CA7" s="24">
        <v>97.61</v>
      </c>
      <c r="CB7" s="24">
        <v>173.7</v>
      </c>
      <c r="CC7" s="24">
        <v>175.45</v>
      </c>
      <c r="CD7" s="24">
        <v>173.74</v>
      </c>
      <c r="CE7" s="24">
        <v>166.53</v>
      </c>
      <c r="CF7" s="24">
        <v>170.64</v>
      </c>
      <c r="CG7" s="24">
        <v>179.32</v>
      </c>
      <c r="CH7" s="24">
        <v>176.67</v>
      </c>
      <c r="CI7" s="24">
        <v>176.37</v>
      </c>
      <c r="CJ7" s="24">
        <v>173.17</v>
      </c>
      <c r="CK7" s="24">
        <v>174.8</v>
      </c>
      <c r="CL7" s="24">
        <v>138.29</v>
      </c>
      <c r="CM7" s="24">
        <v>65.2</v>
      </c>
      <c r="CN7" s="24">
        <v>61.28</v>
      </c>
      <c r="CO7" s="24">
        <v>67.3</v>
      </c>
      <c r="CP7" s="24">
        <v>66.22</v>
      </c>
      <c r="CQ7" s="24">
        <v>71.11</v>
      </c>
      <c r="CR7" s="24">
        <v>58</v>
      </c>
      <c r="CS7" s="24">
        <v>57.42</v>
      </c>
      <c r="CT7" s="24">
        <v>56.72</v>
      </c>
      <c r="CU7" s="24">
        <v>56.43</v>
      </c>
      <c r="CV7" s="24">
        <v>55.82</v>
      </c>
      <c r="CW7" s="24">
        <v>59.1</v>
      </c>
      <c r="CX7" s="24">
        <v>90.3</v>
      </c>
      <c r="CY7" s="24">
        <v>92.93</v>
      </c>
      <c r="CZ7" s="24">
        <v>93.55</v>
      </c>
      <c r="DA7" s="24">
        <v>94.09</v>
      </c>
      <c r="DB7" s="24">
        <v>96.66</v>
      </c>
      <c r="DC7" s="24">
        <v>89.79</v>
      </c>
      <c r="DD7" s="24">
        <v>90.42</v>
      </c>
      <c r="DE7" s="24">
        <v>90.72</v>
      </c>
      <c r="DF7" s="24">
        <v>91.07</v>
      </c>
      <c r="DG7" s="24">
        <v>90.67</v>
      </c>
      <c r="DH7" s="24">
        <v>95.82</v>
      </c>
      <c r="DI7" s="24">
        <v>23.1</v>
      </c>
      <c r="DJ7" s="24">
        <v>25.4</v>
      </c>
      <c r="DK7" s="24">
        <v>27.72</v>
      </c>
      <c r="DL7" s="24">
        <v>30.16</v>
      </c>
      <c r="DM7" s="24">
        <v>32.54</v>
      </c>
      <c r="DN7" s="24">
        <v>30.6</v>
      </c>
      <c r="DO7" s="24">
        <v>29.23</v>
      </c>
      <c r="DP7" s="24">
        <v>20.78</v>
      </c>
      <c r="DQ7" s="24">
        <v>23.54</v>
      </c>
      <c r="DR7" s="24">
        <v>25.86</v>
      </c>
      <c r="DS7" s="24">
        <v>39.74</v>
      </c>
      <c r="DT7" s="24">
        <v>0</v>
      </c>
      <c r="DU7" s="24">
        <v>0</v>
      </c>
      <c r="DV7" s="24">
        <v>0</v>
      </c>
      <c r="DW7" s="24">
        <v>0</v>
      </c>
      <c r="DX7" s="24">
        <v>0</v>
      </c>
      <c r="DY7" s="24">
        <v>1.83</v>
      </c>
      <c r="DZ7" s="24">
        <v>1.37</v>
      </c>
      <c r="EA7" s="24">
        <v>1.34</v>
      </c>
      <c r="EB7" s="24">
        <v>1.5</v>
      </c>
      <c r="EC7" s="24">
        <v>1.4</v>
      </c>
      <c r="ED7" s="24">
        <v>7.62</v>
      </c>
      <c r="EE7" s="24">
        <v>0</v>
      </c>
      <c r="EF7" s="24">
        <v>0</v>
      </c>
      <c r="EG7" s="24">
        <v>0</v>
      </c>
      <c r="EH7" s="24">
        <v>0</v>
      </c>
      <c r="EI7" s="24">
        <v>0</v>
      </c>
      <c r="EJ7" s="24">
        <v>0.21</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芽香</cp:lastModifiedBy>
  <cp:lastPrinted>2024-02-14T02:39:49Z</cp:lastPrinted>
  <dcterms:created xsi:type="dcterms:W3CDTF">2023-12-12T00:42:09Z</dcterms:created>
  <dcterms:modified xsi:type="dcterms:W3CDTF">2024-02-14T02:39:55Z</dcterms:modified>
  <cp:category/>
</cp:coreProperties>
</file>