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4\6.経営比較分析表\R6.2.1 修正\"/>
    </mc:Choice>
  </mc:AlternateContent>
  <workbookProtection workbookAlgorithmName="SHA-512" workbookHashValue="PpzDkD2nPisWsJelrvvIRw+vc6Uwphg+FfINpQ9LEDwDCf0Lq/UReMJ00EgCSxPhz0SZM3BKznxzAueFqPep3A==" workbookSaltValue="QH2+7nZ6RwvGZLB2n2nOH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<sst xmlns="http://schemas.openxmlformats.org/spreadsheetml/2006/main" count="228" uniqueCount="114">
  <si>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</si>
  <si>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</si>
  <si>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</si>
  <si>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</si>
  <si>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</si>
  <si>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</si>
  <si>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</si>
  <si>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</si>
  <si>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</si>
  <si>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</si>
  <si>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</si>
  <si>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</si>
  <si>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</si>
  <si>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</si>
  <si>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</si>
  <si>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</si>
  <si>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</si>
  <si>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</si>
  <si>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</si>
  <si>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</si>
  <si>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</si>
  <si>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</si>
  <si>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</si>
  <si>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</si>
  <si>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</si>
  <si>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</si>
  <si>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</si>
  <si>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</si>
  <si>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</si>
  <si>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</si>
  <si>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</si>
  <si>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</si>
  <si>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</si>
  <si>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</si>
  <si>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</si>
  <si>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</si>
  <si>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</si>
  <si>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</si>
  <si>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</si>
  <si>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</si>
  <si>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</si>
  <si>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</si>
  <si>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</si>
  <si>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</si>
  <si>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</si>
  <si>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</si>
  <si>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</si>
  <si>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</si>
  <si>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</si>
  <si>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</si>
  <si>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</si>
  <si>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</si>
  <si>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</si>
  <si>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</si>
  <si>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</si>
  <si>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</si>
  <si>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</si>
  <si>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</si>
  <si>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</si>
  <si>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</si>
  <si>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</si>
  <si>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</si>
  <si>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</si>
  <si>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</si>
  <si>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</si>
  <si>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</si>
  <si>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</si>
  <si>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</si>
  <si>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</si>
  <si>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</si>
  <si>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</si>
  <si>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</si>
  <si>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</si>
  <si>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</si>
  <si>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</si>
  <si>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</si>
  <si>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</si>
  <si>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</si>
  <si>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</si>
  <si>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</si>
  <si>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</si>
  <si>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</si>
  <si>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</si>
  <si>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</si>
  <si>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</si>
  <si>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</si>
  <si>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</si>
  <si>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</si>
  <si>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</si>
  <si>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</si>
  <si>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</si>
  <si>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</si>
  <si>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</si>
  <si>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</si>
  <si>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</si>
  <si>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</si>
  <si>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</si>
  <si>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</si>
  <si>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</si>
  <si>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</si>
  <si>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</si>
  <si>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</si>
  <si>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</si>
  <si>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</si>
  <si>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</si>
  <si>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</si>
  <si>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</si>
  <si>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</si>
  <si>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</si>
  <si>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</si>
  <si>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</si>
  <si>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資産の老朽化に伴う更新時期の到来や人口減少等に伴う料金収入の減少等により、経営環境は厳しさを増している中、無駄のない経営を行うために有収率の向上を図ることが喫緊の課題である。
　使用水量の減少や老朽施設の更新等を加味し、適正な料金水準に基づく料金設定の検討を進めなければならない。
　また、「経営戦略」に基づき経営健全化と財源確保に取り組み、安定的なサービスの提供を行っていく。</t>
  </si>
  <si>
    <t>　経営収支比率は、100％を下回っており、前年度と比較して下がっている。これは前年度から有収水量の減少に伴い給水収益が減少したことによるものであるため、料金改定を検討していく必要がある。
　流動比率は、内部留保資金が少ないことが要因となり、類似団体平均値を下回っている。今後の事業に係る費用を考慮し、自己資金の確保を検討する必要がある。
　企業債残高対給水収益比率は、施設の更新にかかる建設改良費が多く、財源として企業債の占める割合が多いことから平成３０年を基準に増加傾向にある。今後も予定されている事業の実施により企業債残高の増加は続くため、補助金の活用や広域化を検討する必要がある。
　料金回収率は、100％を下回っており、前年度と比較して下がっているが、これは前年度から浄水場の維持管理費や減価償却費が増えていることにより、経常費用が増加し、給水原価が増加したことによるものである。
　給水原価は、前年度に比べ増加しており、有収水量1㎥あたりの費用は類似団体平均値を上回っているため、有収率の改善や経常費用の縮小化を行う必要がある。
　施設利用率は、類似団体平均値を上回っている。
　有収率は、依然として類似団体平均値を下回っているため、漏水によって施設利用率が高くなっていることが予想される。漏水調査の強化や老朽管の更新を計画的に行い、漏水対策を行っていく必要がある。</t>
    <rPh sb="14" eb="16">
      <t>シタマワ</t>
    </rPh>
    <rPh sb="21" eb="24">
      <t>ゼンネンド</t>
    </rPh>
    <rPh sb="25" eb="27">
      <t>ヒカク</t>
    </rPh>
    <rPh sb="29" eb="30">
      <t>サ</t>
    </rPh>
    <rPh sb="44" eb="46">
      <t>ユウシュウ</t>
    </rPh>
    <rPh sb="46" eb="48">
      <t>スイリョウ</t>
    </rPh>
    <rPh sb="49" eb="51">
      <t>ゲンショウ</t>
    </rPh>
    <rPh sb="52" eb="53">
      <t>トモナ</t>
    </rPh>
    <rPh sb="54" eb="56">
      <t>キュウスイ</t>
    </rPh>
    <rPh sb="56" eb="58">
      <t>シュウエキ</t>
    </rPh>
    <rPh sb="59" eb="61">
      <t>ゲンショウ</t>
    </rPh>
    <rPh sb="76" eb="78">
      <t>リョウキン</t>
    </rPh>
    <rPh sb="78" eb="80">
      <t>カイテイ</t>
    </rPh>
    <rPh sb="81" eb="83">
      <t>ケントウ</t>
    </rPh>
    <rPh sb="87" eb="89">
      <t>ヒツヨウ</t>
    </rPh>
    <rPh sb="223" eb="225">
      <t>ヘイセイ</t>
    </rPh>
    <rPh sb="314" eb="316">
      <t>ゼンネン</t>
    </rPh>
    <rPh sb="318" eb="320">
      <t>ヒカク</t>
    </rPh>
    <rPh sb="322" eb="323">
      <t>サ</t>
    </rPh>
    <rPh sb="333" eb="336">
      <t>ゼンネンド</t>
    </rPh>
    <rPh sb="338" eb="341">
      <t>ジョウスイジョウ</t>
    </rPh>
    <rPh sb="342" eb="344">
      <t>イジ</t>
    </rPh>
    <rPh sb="344" eb="347">
      <t>カンリヒ</t>
    </rPh>
    <rPh sb="348" eb="353">
      <t>ゲンカショウキャクヒ</t>
    </rPh>
    <rPh sb="354" eb="355">
      <t>フ</t>
    </rPh>
    <phoneticPr fontId="4"/>
  </si>
  <si>
    <t>　有形固定資産減価償却率は、前年度に比べやや増加しているが、類似団体平均値は下回っている。今後も引き続き老朽化施設の更新を計画的に行っていく。
　管路経年化率は、類似団体平均値を上回っているため、老朽管の更新等を計画的に行っていく必要がある。
　管路の更新は、経過年数及び漏水・濁水箇所などを考慮し、老朽管の更新を進めている。</t>
    <rPh sb="22" eb="24">
      <t>ゾウカ</t>
    </rPh>
    <rPh sb="30" eb="32">
      <t>ルイジ</t>
    </rPh>
    <rPh sb="32" eb="34">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</si>
</sst>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0" xfId="0" applyFont="1" applyBorder="1" applyAlignment="1" applyProtection="1">
      <alignment horizontal="left" vertical="top"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6.71</c:v>
                </c:pt>
                <c:pt idx="4" formatCode="#,##0.00;&quot;△&quot;#,##0.00;&quot;-&quot;">
                  <c:v>1.84</c:v>
                </c:pt>
              </c:numCache>
            </c:numRef>
          </c:val>
          <c:extLst>
            <c:ext xmlns:c16="http://schemas.microsoft.com/office/drawing/2014/chart" uri="{C3380CC4-5D6E-409C-BE32-E72D297353CC}">
              <c16:uniqueId val="{00000000-289A-4FC0-9CA3-B04A2E69AB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289A-4FC0-9CA3-B04A2E69AB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57.45</c:v>
                </c:pt>
                <c:pt idx="1">
                  <c:v>59.64</c:v>
                </c:pt>
                <c:pt idx="2">
                  <c:v>63.12</c:v>
                </c:pt>
                <c:pt idx="3">
                  <c:v>61.92</c:v>
                </c:pt>
                <c:pt idx="4">
                  <c:v>60.38</c:v>
                </c:pt>
              </c:numCache>
            </c:numRef>
          </c:val>
          <c:extLst>
            <c:ext xmlns:c16="http://schemas.microsoft.com/office/drawing/2014/chart" uri="{C3380CC4-5D6E-409C-BE32-E72D297353CC}">
              <c16:uniqueId val="{00000000-A821-4560-BFA2-65880C59EE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A821-4560-BFA2-65880C59EE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62.9</c:v>
                </c:pt>
                <c:pt idx="1">
                  <c:v>60.66</c:v>
                </c:pt>
                <c:pt idx="2">
                  <c:v>57.74</c:v>
                </c:pt>
                <c:pt idx="3">
                  <c:v>56.87</c:v>
                </c:pt>
                <c:pt idx="4">
                  <c:v>56.84</c:v>
                </c:pt>
              </c:numCache>
            </c:numRef>
          </c:val>
          <c:extLst>
            <c:ext xmlns:c16="http://schemas.microsoft.com/office/drawing/2014/chart" uri="{C3380CC4-5D6E-409C-BE32-E72D297353CC}">
              <c16:uniqueId val="{00000000-E347-4F74-A470-9167A92937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E347-4F74-A470-9167A92937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c:v>
                </c:pt>
                <c:pt idx="1">
                  <c:v>109.5</c:v>
                </c:pt>
                <c:pt idx="2">
                  <c:v>100.13</c:v>
                </c:pt>
                <c:pt idx="3">
                  <c:v>101.69</c:v>
                </c:pt>
                <c:pt idx="4">
                  <c:v>98.94</c:v>
                </c:pt>
              </c:numCache>
            </c:numRef>
          </c:val>
          <c:extLst>
            <c:ext xmlns:c16="http://schemas.microsoft.com/office/drawing/2014/chart" uri="{C3380CC4-5D6E-409C-BE32-E72D297353CC}">
              <c16:uniqueId val="{00000000-462E-4A16-BA8B-ECF98EE79C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462E-4A16-BA8B-ECF98EE79C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46.03</c:v>
                </c:pt>
                <c:pt idx="1">
                  <c:v>42.41</c:v>
                </c:pt>
                <c:pt idx="2">
                  <c:v>43.81</c:v>
                </c:pt>
                <c:pt idx="3">
                  <c:v>41.42</c:v>
                </c:pt>
                <c:pt idx="4">
                  <c:v>41.43</c:v>
                </c:pt>
              </c:numCache>
            </c:numRef>
          </c:val>
          <c:extLst>
            <c:ext xmlns:c16="http://schemas.microsoft.com/office/drawing/2014/chart" uri="{C3380CC4-5D6E-409C-BE32-E72D297353CC}">
              <c16:uniqueId val="{00000000-D670-448D-8379-DBFCDC5CDD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D670-448D-8379-DBFCDC5CDD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19.25</c:v>
                </c:pt>
                <c:pt idx="1">
                  <c:v>27.41</c:v>
                </c:pt>
                <c:pt idx="2">
                  <c:v>29.04</c:v>
                </c:pt>
                <c:pt idx="3">
                  <c:v>32.840000000000003</c:v>
                </c:pt>
                <c:pt idx="4">
                  <c:v>26.49</c:v>
                </c:pt>
              </c:numCache>
            </c:numRef>
          </c:val>
          <c:extLst>
            <c:ext xmlns:c16="http://schemas.microsoft.com/office/drawing/2014/chart" uri="{C3380CC4-5D6E-409C-BE32-E72D297353CC}">
              <c16:uniqueId val="{00000000-C214-4728-A604-F2B54E847C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C214-4728-A604-F2B54E847C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83-40AC-B7D1-71F7C8477D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A83-40AC-B7D1-71F7C8477D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167.22</c:v>
                </c:pt>
                <c:pt idx="1">
                  <c:v>161.51</c:v>
                </c:pt>
                <c:pt idx="2">
                  <c:v>248.12</c:v>
                </c:pt>
                <c:pt idx="3">
                  <c:v>272.94</c:v>
                </c:pt>
                <c:pt idx="4">
                  <c:v>230.91</c:v>
                </c:pt>
              </c:numCache>
            </c:numRef>
          </c:val>
          <c:extLst>
            <c:ext xmlns:c16="http://schemas.microsoft.com/office/drawing/2014/chart" uri="{C3380CC4-5D6E-409C-BE32-E72D297353CC}">
              <c16:uniqueId val="{00000000-ED79-42D6-BDC2-1FC705FBFC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ED79-42D6-BDC2-1FC705FBFC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585.41</c:v>
                </c:pt>
                <c:pt idx="1">
                  <c:v>701.24</c:v>
                </c:pt>
                <c:pt idx="2">
                  <c:v>689.65</c:v>
                </c:pt>
                <c:pt idx="3">
                  <c:v>675.41</c:v>
                </c:pt>
                <c:pt idx="4">
                  <c:v>667.76</c:v>
                </c:pt>
              </c:numCache>
            </c:numRef>
          </c:val>
          <c:extLst>
            <c:ext xmlns:c16="http://schemas.microsoft.com/office/drawing/2014/chart" uri="{C3380CC4-5D6E-409C-BE32-E72D297353CC}">
              <c16:uniqueId val="{00000000-844E-43B5-BA0D-D3311F23D9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844E-43B5-BA0D-D3311F23D9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96.17</c:v>
                </c:pt>
                <c:pt idx="1">
                  <c:v>98.41</c:v>
                </c:pt>
                <c:pt idx="2">
                  <c:v>87.77</c:v>
                </c:pt>
                <c:pt idx="3">
                  <c:v>88.93</c:v>
                </c:pt>
                <c:pt idx="4">
                  <c:v>85.03</c:v>
                </c:pt>
              </c:numCache>
            </c:numRef>
          </c:val>
          <c:extLst>
            <c:ext xmlns:c16="http://schemas.microsoft.com/office/drawing/2014/chart" uri="{C3380CC4-5D6E-409C-BE32-E72D297353CC}">
              <c16:uniqueId val="{00000000-77D0-443B-9C84-FDCDF3B4B3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77D0-443B-9C84-FDCDF3B4B3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243.63</c:v>
                </c:pt>
                <c:pt idx="1">
                  <c:v>238.37</c:v>
                </c:pt>
                <c:pt idx="2">
                  <c:v>263.5</c:v>
                </c:pt>
                <c:pt idx="3">
                  <c:v>269.66000000000003</c:v>
                </c:pt>
                <c:pt idx="4">
                  <c:v>286.41000000000003</c:v>
                </c:pt>
              </c:numCache>
            </c:numRef>
          </c:val>
          <c:extLst>
            <c:ext xmlns:c16="http://schemas.microsoft.com/office/drawing/2014/chart" uri="{C3380CC4-5D6E-409C-BE32-E72D297353CC}">
              <c16:uniqueId val="{00000000-786D-4EAE-8AEA-638092A897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786D-4EAE-8AEA-638092A897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北海道　遠軽町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18511</v>
      </c>
      <c r="AM8" s="66"/>
      <c r="AN8" s="66"/>
      <c r="AO8" s="66"/>
      <c r="AP8" s="66"/>
      <c r="AQ8" s="66"/>
      <c r="AR8" s="66"/>
      <c r="AS8" s="66"/>
      <c r="AT8" s="37">
        <f>データ!$S$6</f>
        <v>1332.45</v>
      </c>
      <c r="AU8" s="38"/>
      <c r="AV8" s="38"/>
      <c r="AW8" s="38"/>
      <c r="AX8" s="38"/>
      <c r="AY8" s="38"/>
      <c r="AZ8" s="38"/>
      <c r="BA8" s="38"/>
      <c r="BB8" s="55">
        <f>データ!$T$6</f>
        <v>13.89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61.53</v>
      </c>
      <c r="J10" s="38"/>
      <c r="K10" s="38"/>
      <c r="L10" s="38"/>
      <c r="M10" s="38"/>
      <c r="N10" s="38"/>
      <c r="O10" s="65"/>
      <c r="P10" s="55">
        <f>データ!$P$6</f>
        <v>93.72</v>
      </c>
      <c r="Q10" s="55"/>
      <c r="R10" s="55"/>
      <c r="S10" s="55"/>
      <c r="T10" s="55"/>
      <c r="U10" s="55"/>
      <c r="V10" s="55"/>
      <c r="W10" s="66">
        <f>データ!$Q$6</f>
        <v>4180</v>
      </c>
      <c r="X10" s="66"/>
      <c r="Y10" s="66"/>
      <c r="Z10" s="66"/>
      <c r="AA10" s="66"/>
      <c r="AB10" s="66"/>
      <c r="AC10" s="66"/>
      <c r="AD10" s="2"/>
      <c r="AE10" s="2"/>
      <c r="AF10" s="2"/>
      <c r="AG10" s="2"/>
      <c r="AH10" s="2"/>
      <c r="AI10" s="2"/>
      <c r="AJ10" s="2"/>
      <c r="AK10" s="2"/>
      <c r="AL10" s="66">
        <f>データ!$U$6</f>
        <v>17074</v>
      </c>
      <c r="AM10" s="66"/>
      <c r="AN10" s="66"/>
      <c r="AO10" s="66"/>
      <c r="AP10" s="66"/>
      <c r="AQ10" s="66"/>
      <c r="AR10" s="66"/>
      <c r="AS10" s="66"/>
      <c r="AT10" s="37">
        <f>データ!$V$6</f>
        <v>39.119999999999997</v>
      </c>
      <c r="AU10" s="38"/>
      <c r="AV10" s="38"/>
      <c r="AW10" s="38"/>
      <c r="AX10" s="38"/>
      <c r="AY10" s="38"/>
      <c r="AZ10" s="38"/>
      <c r="BA10" s="38"/>
      <c r="BB10" s="55">
        <f>データ!$W$6</f>
        <v>436.45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n7vmZovCzQxSfk4XjCvy2C1o1IPfzAZVItqOeCeeOt97N4nQkmwBforAV5XPeeb5jZR8nXCR/1fWCEQkdcHGA==" saltValue="QbqXEqLNssQIAHW9EwJJ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15555</v>
      </c>
      <c r="D6" s="20">
        <f t="shared" si="3"/>
        <v>46</v>
      </c>
      <c r="E6" s="20">
        <f t="shared" si="3"/>
        <v>1</v>
      </c>
      <c r="F6" s="20">
        <f t="shared" si="3"/>
        <v>0</v>
      </c>
      <c r="G6" s="20">
        <f t="shared" si="3"/>
        <v>1</v>
      </c>
      <c r="H6" s="20" t="str">
        <f t="shared" si="3"/>
        <v>北海道　遠軽町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61.53</v>
      </c>
      <c r="P6" s="21">
        <f t="shared" si="3"/>
        <v>93.72</v>
      </c>
      <c r="Q6" s="21">
        <f t="shared" si="3"/>
        <v>4180</v>
      </c>
      <c r="R6" s="21">
        <f t="shared" si="3"/>
        <v>18511</v>
      </c>
      <c r="S6" s="21">
        <f t="shared" si="3"/>
        <v>1332.45</v>
      </c>
      <c r="T6" s="21">
        <f t="shared" si="3"/>
        <v>13.89</v>
      </c>
      <c r="U6" s="21">
        <f t="shared" si="3"/>
        <v>17074</v>
      </c>
      <c r="V6" s="21">
        <f t="shared" si="3"/>
        <v>39.119999999999997</v>
      </c>
      <c r="W6" s="21">
        <f t="shared" si="3"/>
        <v>436.45</v>
      </c>
      <c r="X6" s="22">
        <f>IF(X7="",NA(),X7)</f>
        <v>107</v>
      </c>
      <c r="Y6" s="22">
        <f t="shared" ref="Y6:AG6" si="4">IF(Y7="",NA(),Y7)</f>
        <v>109.5</v>
      </c>
      <c r="Z6" s="22">
        <f t="shared" si="4"/>
        <v>100.13</v>
      </c>
      <c r="AA6" s="22">
        <f t="shared" si="4"/>
        <v>101.69</v>
      </c>
      <c r="AB6" s="22">
        <f t="shared" si="4"/>
        <v>98.94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167.22</v>
      </c>
      <c r="AU6" s="22">
        <f t="shared" ref="AU6:BC6" si="6">IF(AU7="",NA(),AU7)</f>
        <v>161.51</v>
      </c>
      <c r="AV6" s="22">
        <f t="shared" si="6"/>
        <v>248.12</v>
      </c>
      <c r="AW6" s="22">
        <f t="shared" si="6"/>
        <v>272.94</v>
      </c>
      <c r="AX6" s="22">
        <f t="shared" si="6"/>
        <v>230.91</v>
      </c>
      <c r="AY6" s="22">
        <f t="shared" si="6"/>
        <v>369.69</v>
      </c>
      <c r="AZ6" s="22">
        <f t="shared" si="6"/>
        <v>379.08</v>
      </c>
      <c r="BA6" s="22">
        <f t="shared" si="6"/>
        <v>367.55</v>
      </c>
      <c r="BB6" s="22">
        <f t="shared" si="6"/>
        <v>378.56</v>
      </c>
      <c r="BC6" s="22">
        <f t="shared" si="6"/>
        <v>364.46</v>
      </c>
      <c r="BD6" s="21" t="str">
        <f>IF(BD7="","",IF(BD7="-","【-】","【"&amp;SUBSTITUTE(TEXT(BD7,"#,##0.00"),"-","△")&amp;"】"))</f>
        <v>【252.29】</v>
      </c>
      <c r="BE6" s="22">
        <f>IF(BE7="",NA(),BE7)</f>
        <v>585.41</v>
      </c>
      <c r="BF6" s="22">
        <f t="shared" ref="BF6:BN6" si="7">IF(BF7="",NA(),BF7)</f>
        <v>701.24</v>
      </c>
      <c r="BG6" s="22">
        <f t="shared" si="7"/>
        <v>689.65</v>
      </c>
      <c r="BH6" s="22">
        <f t="shared" si="7"/>
        <v>675.41</v>
      </c>
      <c r="BI6" s="22">
        <f t="shared" si="7"/>
        <v>667.76</v>
      </c>
      <c r="BJ6" s="22">
        <f t="shared" si="7"/>
        <v>402.99</v>
      </c>
      <c r="BK6" s="22">
        <f t="shared" si="7"/>
        <v>398.98</v>
      </c>
      <c r="BL6" s="22">
        <f t="shared" si="7"/>
        <v>418.68</v>
      </c>
      <c r="BM6" s="22">
        <f t="shared" si="7"/>
        <v>395.68</v>
      </c>
      <c r="BN6" s="22">
        <f t="shared" si="7"/>
        <v>403.72</v>
      </c>
      <c r="BO6" s="21" t="str">
        <f>IF(BO7="","",IF(BO7="-","【-】","【"&amp;SUBSTITUTE(TEXT(BO7,"#,##0.00"),"-","△")&amp;"】"))</f>
        <v>【268.07】</v>
      </c>
      <c r="BP6" s="22">
        <f>IF(BP7="",NA(),BP7)</f>
        <v>96.17</v>
      </c>
      <c r="BQ6" s="22">
        <f t="shared" ref="BQ6:BY6" si="8">IF(BQ7="",NA(),BQ7)</f>
        <v>98.41</v>
      </c>
      <c r="BR6" s="22">
        <f t="shared" si="8"/>
        <v>87.77</v>
      </c>
      <c r="BS6" s="22">
        <f t="shared" si="8"/>
        <v>88.93</v>
      </c>
      <c r="BT6" s="22">
        <f t="shared" si="8"/>
        <v>85.03</v>
      </c>
      <c r="BU6" s="22">
        <f t="shared" si="8"/>
        <v>98.66</v>
      </c>
      <c r="BV6" s="22">
        <f t="shared" si="8"/>
        <v>98.64</v>
      </c>
      <c r="BW6" s="22">
        <f t="shared" si="8"/>
        <v>94.78</v>
      </c>
      <c r="BX6" s="22">
        <f t="shared" si="8"/>
        <v>97.59</v>
      </c>
      <c r="BY6" s="22">
        <f t="shared" si="8"/>
        <v>92.17</v>
      </c>
      <c r="BZ6" s="21" t="str">
        <f>IF(BZ7="","",IF(BZ7="-","【-】","【"&amp;SUBSTITUTE(TEXT(BZ7,"#,##0.00"),"-","△")&amp;"】"))</f>
        <v>【97.47】</v>
      </c>
      <c r="CA6" s="22">
        <f>IF(CA7="",NA(),CA7)</f>
        <v>243.63</v>
      </c>
      <c r="CB6" s="22">
        <f t="shared" ref="CB6:CJ6" si="9">IF(CB7="",NA(),CB7)</f>
        <v>238.37</v>
      </c>
      <c r="CC6" s="22">
        <f t="shared" si="9"/>
        <v>263.5</v>
      </c>
      <c r="CD6" s="22">
        <f t="shared" si="9"/>
        <v>269.66000000000003</v>
      </c>
      <c r="CE6" s="22">
        <f t="shared" si="9"/>
        <v>286.41000000000003</v>
      </c>
      <c r="CF6" s="22">
        <f t="shared" si="9"/>
        <v>178.59</v>
      </c>
      <c r="CG6" s="22">
        <f t="shared" si="9"/>
        <v>178.92</v>
      </c>
      <c r="CH6" s="22">
        <f t="shared" si="9"/>
        <v>181.3</v>
      </c>
      <c r="CI6" s="22">
        <f t="shared" si="9"/>
        <v>181.71</v>
      </c>
      <c r="CJ6" s="22">
        <f t="shared" si="9"/>
        <v>188.51</v>
      </c>
      <c r="CK6" s="21" t="str">
        <f>IF(CK7="","",IF(CK7="-","【-】","【"&amp;SUBSTITUTE(TEXT(CK7,"#,##0.00"),"-","△")&amp;"】"))</f>
        <v>【174.75】</v>
      </c>
      <c r="CL6" s="22">
        <f>IF(CL7="",NA(),CL7)</f>
        <v>57.45</v>
      </c>
      <c r="CM6" s="22">
        <f t="shared" ref="CM6:CU6" si="10">IF(CM7="",NA(),CM7)</f>
        <v>59.64</v>
      </c>
      <c r="CN6" s="22">
        <f t="shared" si="10"/>
        <v>63.12</v>
      </c>
      <c r="CO6" s="22">
        <f t="shared" si="10"/>
        <v>61.92</v>
      </c>
      <c r="CP6" s="22">
        <f t="shared" si="10"/>
        <v>60.38</v>
      </c>
      <c r="CQ6" s="22">
        <f t="shared" si="10"/>
        <v>55.03</v>
      </c>
      <c r="CR6" s="22">
        <f t="shared" si="10"/>
        <v>55.14</v>
      </c>
      <c r="CS6" s="22">
        <f t="shared" si="10"/>
        <v>55.89</v>
      </c>
      <c r="CT6" s="22">
        <f t="shared" si="10"/>
        <v>55.72</v>
      </c>
      <c r="CU6" s="22">
        <f t="shared" si="10"/>
        <v>55.31</v>
      </c>
      <c r="CV6" s="21" t="str">
        <f>IF(CV7="","",IF(CV7="-","【-】","【"&amp;SUBSTITUTE(TEXT(CV7,"#,##0.00"),"-","△")&amp;"】"))</f>
        <v>【59.97】</v>
      </c>
      <c r="CW6" s="22">
        <f>IF(CW7="",NA(),CW7)</f>
        <v>62.9</v>
      </c>
      <c r="CX6" s="22">
        <f t="shared" ref="CX6:DF6" si="11">IF(CX7="",NA(),CX7)</f>
        <v>60.66</v>
      </c>
      <c r="CY6" s="22">
        <f t="shared" si="11"/>
        <v>57.74</v>
      </c>
      <c r="CZ6" s="22">
        <f t="shared" si="11"/>
        <v>56.87</v>
      </c>
      <c r="DA6" s="22">
        <f t="shared" si="11"/>
        <v>56.84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46.03</v>
      </c>
      <c r="DI6" s="22">
        <f t="shared" ref="DI6:DQ6" si="12">IF(DI7="",NA(),DI7)</f>
        <v>42.41</v>
      </c>
      <c r="DJ6" s="22">
        <f t="shared" si="12"/>
        <v>43.81</v>
      </c>
      <c r="DK6" s="22">
        <f t="shared" si="12"/>
        <v>41.42</v>
      </c>
      <c r="DL6" s="22">
        <f t="shared" si="12"/>
        <v>41.43</v>
      </c>
      <c r="DM6" s="22">
        <f t="shared" si="12"/>
        <v>48.87</v>
      </c>
      <c r="DN6" s="22">
        <f t="shared" si="12"/>
        <v>49.92</v>
      </c>
      <c r="DO6" s="22">
        <f t="shared" si="12"/>
        <v>50.63</v>
      </c>
      <c r="DP6" s="22">
        <f t="shared" si="12"/>
        <v>51.29</v>
      </c>
      <c r="DQ6" s="22">
        <f t="shared" si="12"/>
        <v>52.2</v>
      </c>
      <c r="DR6" s="21" t="str">
        <f>IF(DR7="","",IF(DR7="-","【-】","【"&amp;SUBSTITUTE(TEXT(DR7,"#,##0.00"),"-","△")&amp;"】"))</f>
        <v>【51.51】</v>
      </c>
      <c r="DS6" s="22">
        <f>IF(DS7="",NA(),DS7)</f>
        <v>19.25</v>
      </c>
      <c r="DT6" s="22">
        <f t="shared" ref="DT6:EB6" si="13">IF(DT7="",NA(),DT7)</f>
        <v>27.41</v>
      </c>
      <c r="DU6" s="22">
        <f t="shared" si="13"/>
        <v>29.04</v>
      </c>
      <c r="DV6" s="22">
        <f t="shared" si="13"/>
        <v>32.840000000000003</v>
      </c>
      <c r="DW6" s="22">
        <f t="shared" si="13"/>
        <v>26.49</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1">
        <f t="shared" ref="EE6:EM6" si="14">IF(EE7="",NA(),EE7)</f>
        <v>0</v>
      </c>
      <c r="EF6" s="21">
        <f t="shared" si="14"/>
        <v>0</v>
      </c>
      <c r="EG6" s="22">
        <f t="shared" si="14"/>
        <v>6.71</v>
      </c>
      <c r="EH6" s="22">
        <f t="shared" si="14"/>
        <v>1.84</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15555</v>
      </c>
      <c r="D7" s="24">
        <v>46</v>
      </c>
      <c r="E7" s="24">
        <v>1</v>
      </c>
      <c r="F7" s="24">
        <v>0</v>
      </c>
      <c r="G7" s="24">
        <v>1</v>
      </c>
      <c r="H7" s="24" t="s">
        <v>93</v>
      </c>
      <c r="I7" s="24" t="s">
        <v>94</v>
      </c>
      <c r="J7" s="24" t="s">
        <v>95</v>
      </c>
      <c r="K7" s="24" t="s">
        <v>96</v>
      </c>
      <c r="L7" s="24" t="s">
        <v>97</v>
      </c>
      <c r="M7" s="24" t="s">
        <v>98</v>
      </c>
      <c r="N7" s="25" t="s">
        <v>99</v>
      </c>
      <c r="O7" s="25">
        <v>61.53</v>
      </c>
      <c r="P7" s="25">
        <v>93.72</v>
      </c>
      <c r="Q7" s="25">
        <v>4180</v>
      </c>
      <c r="R7" s="25">
        <v>18511</v>
      </c>
      <c r="S7" s="25">
        <v>1332.45</v>
      </c>
      <c r="T7" s="25">
        <v>13.89</v>
      </c>
      <c r="U7" s="25">
        <v>17074</v>
      </c>
      <c r="V7" s="25">
        <v>39.119999999999997</v>
      </c>
      <c r="W7" s="25">
        <v>436.45</v>
      </c>
      <c r="X7" s="25">
        <v>107</v>
      </c>
      <c r="Y7" s="25">
        <v>109.5</v>
      </c>
      <c r="Z7" s="25">
        <v>100.13</v>
      </c>
      <c r="AA7" s="25">
        <v>101.69</v>
      </c>
      <c r="AB7" s="25">
        <v>98.94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167.22</v>
      </c>
      <c r="AU7" s="25">
        <v>161.51</v>
      </c>
      <c r="AV7" s="25">
        <v>248.12</v>
      </c>
      <c r="AW7" s="25">
        <v>272.94</v>
      </c>
      <c r="AX7" s="25">
        <v>230.91</v>
      </c>
      <c r="AY7" s="25">
        <v>369.69</v>
      </c>
      <c r="AZ7" s="25">
        <v>379.08</v>
      </c>
      <c r="BA7" s="25">
        <v>367.55</v>
      </c>
      <c r="BB7" s="25">
        <v>378.56</v>
      </c>
      <c r="BC7" s="25">
        <v>364.46</v>
      </c>
      <c r="BD7" s="25">
        <v>252.29</v>
      </c>
      <c r="BE7" s="25">
        <v>585.41</v>
      </c>
      <c r="BF7" s="25">
        <v>701.24</v>
      </c>
      <c r="BG7" s="25">
        <v>689.65</v>
      </c>
      <c r="BH7" s="25">
        <v>675.41</v>
      </c>
      <c r="BI7" s="25">
        <v>667.76</v>
      </c>
      <c r="BJ7" s="25">
        <v>402.99</v>
      </c>
      <c r="BK7" s="25">
        <v>398.98</v>
      </c>
      <c r="BL7" s="25">
        <v>418.68</v>
      </c>
      <c r="BM7" s="25">
        <v>395.68</v>
      </c>
      <c r="BN7" s="25">
        <v>403.72</v>
      </c>
      <c r="BO7" s="25">
        <v>268.07</v>
      </c>
      <c r="BP7" s="25">
        <v>96.17</v>
      </c>
      <c r="BQ7" s="25">
        <v>98.41</v>
      </c>
      <c r="BR7" s="25">
        <v>87.77</v>
      </c>
      <c r="BS7" s="25">
        <v>88.93</v>
      </c>
      <c r="BT7" s="25">
        <v>85.03</v>
      </c>
      <c r="BU7" s="25">
        <v>98.66</v>
      </c>
      <c r="BV7" s="25">
        <v>98.64</v>
      </c>
      <c r="BW7" s="25">
        <v>94.78</v>
      </c>
      <c r="BX7" s="25">
        <v>97.59</v>
      </c>
      <c r="BY7" s="25">
        <v>92.17</v>
      </c>
      <c r="BZ7" s="25">
        <v>97.47</v>
      </c>
      <c r="CA7" s="25">
        <v>243.63</v>
      </c>
      <c r="CB7" s="25">
        <v>238.37</v>
      </c>
      <c r="CC7" s="25">
        <v>263.5</v>
      </c>
      <c r="CD7" s="25">
        <v>269.66000000000003</v>
      </c>
      <c r="CE7" s="25">
        <v>286.41000000000003</v>
      </c>
      <c r="CF7" s="25">
        <v>178.59</v>
      </c>
      <c r="CG7" s="25">
        <v>178.92</v>
      </c>
      <c r="CH7" s="25">
        <v>181.3</v>
      </c>
      <c r="CI7" s="25">
        <v>181.71</v>
      </c>
      <c r="CJ7" s="25">
        <v>188.51</v>
      </c>
      <c r="CK7" s="25">
        <v>174.75</v>
      </c>
      <c r="CL7" s="25">
        <v>57.45</v>
      </c>
      <c r="CM7" s="25">
        <v>59.64</v>
      </c>
      <c r="CN7" s="25">
        <v>63.12</v>
      </c>
      <c r="CO7" s="25">
        <v>61.92</v>
      </c>
      <c r="CP7" s="25">
        <v>60.38</v>
      </c>
      <c r="CQ7" s="25">
        <v>55.03</v>
      </c>
      <c r="CR7" s="25">
        <v>55.14</v>
      </c>
      <c r="CS7" s="25">
        <v>55.89</v>
      </c>
      <c r="CT7" s="25">
        <v>55.72</v>
      </c>
      <c r="CU7" s="25">
        <v>55.31</v>
      </c>
      <c r="CV7" s="25">
        <v>59.97</v>
      </c>
      <c r="CW7" s="25">
        <v>62.9</v>
      </c>
      <c r="CX7" s="25">
        <v>60.66</v>
      </c>
      <c r="CY7" s="25">
        <v>57.74</v>
      </c>
      <c r="CZ7" s="25">
        <v>56.87</v>
      </c>
      <c r="DA7" s="25">
        <v>56.84</v>
      </c>
      <c r="DB7" s="25">
        <v>81.900000000000006</v>
      </c>
      <c r="DC7" s="25">
        <v>81.39</v>
      </c>
      <c r="DD7" s="25">
        <v>81.27</v>
      </c>
      <c r="DE7" s="25">
        <v>81.260000000000005</v>
      </c>
      <c r="DF7" s="25">
        <v>80.36</v>
      </c>
      <c r="DG7" s="25">
        <v>89.76</v>
      </c>
      <c r="DH7" s="25">
        <v>46.03</v>
      </c>
      <c r="DI7" s="25">
        <v>42.41</v>
      </c>
      <c r="DJ7" s="25">
        <v>43.81</v>
      </c>
      <c r="DK7" s="25">
        <v>41.42</v>
      </c>
      <c r="DL7" s="25">
        <v>41.43</v>
      </c>
      <c r="DM7" s="25">
        <v>48.87</v>
      </c>
      <c r="DN7" s="25">
        <v>49.92</v>
      </c>
      <c r="DO7" s="25">
        <v>50.63</v>
      </c>
      <c r="DP7" s="25">
        <v>51.29</v>
      </c>
      <c r="DQ7" s="25">
        <v>52.2</v>
      </c>
      <c r="DR7" s="25">
        <v>51.51</v>
      </c>
      <c r="DS7" s="25">
        <v>19.25</v>
      </c>
      <c r="DT7" s="25">
        <v>27.41</v>
      </c>
      <c r="DU7" s="25">
        <v>29.04</v>
      </c>
      <c r="DV7" s="25">
        <v>32.840000000000003</v>
      </c>
      <c r="DW7" s="25">
        <v>26.49</v>
      </c>
      <c r="DX7" s="25">
        <v>14.85</v>
      </c>
      <c r="DY7" s="25">
        <v>16.88</v>
      </c>
      <c r="DZ7" s="25">
        <v>18.28</v>
      </c>
      <c r="EA7" s="25">
        <v>19.61</v>
      </c>
      <c r="EB7" s="25">
        <v>20.73</v>
      </c>
      <c r="EC7" s="25">
        <v>23.75</v>
      </c>
      <c r="ED7" s="25">
        <v>0</v>
      </c>
      <c r="EE7" s="25">
        <v>0</v>
      </c>
      <c r="EF7" s="25">
        <v>0</v>
      </c>
      <c r="EG7" s="25">
        <v>6.71</v>
      </c>
      <c r="EH7" s="25">
        <v>1.84</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芽香</cp:lastModifiedBy>
  <cp:lastPrinted>2024-02-01T05:17:50Z</cp:lastPrinted>
  <dcterms:created xsi:type="dcterms:W3CDTF">2023-12-05T00:47:17Z</dcterms:created>
  <dcterms:modified xsi:type="dcterms:W3CDTF">2024-02-01T05:22:30Z</dcterms:modified>
  <cp:category/>
</cp:coreProperties>
</file>