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ile01\DATA\経済部\水道課\share\Soumusyo\R3\7.経営比較分析表\経営比較分析表\"/>
    </mc:Choice>
  </mc:AlternateContent>
  <workbookProtection workbookAlgorithmName="SHA-512" workbookHashValue="mreUBdXuiSkX3YONzG+z+zlewiOt6Gs2/4p68a6pcUeNTWaVgGOoq/QI/8fe3WNevPbPoBMMPExSfZ8m7701gA==" workbookSaltValue="sHbX19oKK8d1PVUhDgczQ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B8" i="4"/>
  <c r="AT8" i="4"/>
  <c r="AL8" i="4"/>
  <c r="W8" i="4"/>
  <c r="P8" i="4"/>
  <c r="I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<sst xmlns="http://schemas.openxmlformats.org/spreadsheetml/2006/main" count="231" uniqueCount="117">
  <si>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</si>
  <si>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</si>
  <si>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</si>
  <si>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</si>
  <si>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</si>
  <si>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</si>
  <si>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</si>
  <si>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</si>
  <si>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</si>
  <si>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</si>
  <si>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</si>
  <si>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</si>
  <si>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</si>
  <si>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</si>
  <si>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</si>
  <si>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</si>
  <si>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</si>
  <si>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</si>
  <si>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</si>
  <si>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</si>
  <si>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</si>
  <si>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</si>
  <si>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</si>
  <si>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</si>
  <si>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</si>
  <si>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</si>
  <si>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</si>
  <si>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</si>
  <si>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</si>
  <si>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</si>
  <si>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</si>
  <si>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</si>
  <si>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</si>
  <si>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</si>
  <si>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</si>
  <si>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</si>
  <si>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</si>
  <si>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</si>
  <si>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</si>
  <si>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</si>
  <si>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</si>
  <si>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</si>
  <si>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</si>
  <si>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</si>
  <si>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</si>
  <si>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</si>
  <si>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</si>
  <si>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</si>
  <si>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</si>
  <si>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</si>
  <si>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</si>
  <si>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</si>
  <si>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</si>
  <si>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</si>
  <si>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</si>
  <si>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</si>
  <si>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</si>
  <si>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</si>
  <si>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</si>
  <si>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</si>
  <si>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</si>
  <si>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</si>
  <si>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</si>
  <si>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</si>
  <si>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</si>
  <si>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</si>
  <si>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</si>
  <si>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</si>
  <si>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</si>
  <si>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</si>
  <si>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</si>
  <si>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</si>
  <si>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</si>
  <si>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</si>
  <si>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</si>
  <si>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</si>
  <si>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</si>
  <si>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</si>
  <si>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</si>
  <si>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</si>
  <si>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</si>
  <si>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</si>
  <si>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</si>
  <si>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</si>
  <si>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</si>
  <si>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</si>
  <si>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</si>
  <si>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</si>
  <si>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</si>
  <si>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</si>
  <si>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</si>
  <si>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</si>
  <si>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</si>
  <si>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</si>
  <si>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</si>
  <si>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</si>
  <si>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遠軽町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</si>
  <si>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</si>
  <si>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</si>
  <si>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</si>
  <si>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</si>
  <si>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</si>
  <si>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</si>
  <si>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</si>
  <si>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</si>
  <si>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</si>
  <si>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</si>
  <si>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</si>
  <si>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</si>
  <si>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</si>
  <si>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</si>
  <si>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</si>
  <si>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</si>
  <si>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</si>
  <si>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有形固定資産減価償却率は、年々上昇しているが、遠軽町の特定環境保全公共下水道は、平成16年度に供用開始をしており、施設は老朽化していない。</t>
    <phoneticPr fontId="4"/>
  </si>
  <si>
    <t>　今後人口減少に伴う使用料収入の減少が避けられないことに加え、処理施設や管渠の老朽化が進み、計画的な更新とそれに伴う財源確保が課題となるため、投資の効率化と維持管理費等の削減により経営改善を図っていくことが必要である。
　また、「経営戦略」に基づき経営基盤の強化と財政マネジメントの向上に取り組み、事業の安定的経営を行っていく。</t>
    <phoneticPr fontId="4"/>
  </si>
  <si>
    <t>　経常収支比率は、公共下水道事業と特定環境保全公共下水道事業の2つの事業を1つの下水道事業会計で運営しており、予算及び決算、使用料制度についても事業単位ではなく会計単位で算定しております。　
　このことから、処理戸数の少ない特定環境保全公共下水道事業単体でみると、経常収支比率が100％未満で累積欠損金比率が増加傾向にあり、経営の健全性が懸念される状況にはなっておりますが、公共下水道事業と合わせた会計単位では経常収支比率が100％を超えて黒字となっており、累積欠損金についても発生していない。
　流動比率は100％を下回っているが、建設改良費等に充てられた企業債がほとんどを占めており、将来、企業債の償還原資は料金収入等により賄われる予定である。
　企業債残高対事業規模比率は、類似団体平均値を大きく下回っており、低い値で推移している。
　経費回収率は、前年度に比べ減少したが、100％を下回っており、汚水に係る費用を下水道使用料で賄うことができず、一般会計からの繰入金に頼らざるを得ない状況である。
　汚水処理原価は、前年度に比べ増加しており、類似団体平均値を下回っている。
　施設利用率は、類似団体平均値を上回っており、施設が有効に活用されているといえる。
　水洗化率は、類似団体平均値を超えているが、使用料収入の確保を図るため、水洗化率向上に繋がる取組みを講じていく必要がある。</t>
    <rPh sb="229" eb="231">
      <t>ルイセキ</t>
    </rPh>
    <rPh sb="231" eb="233">
      <t>ケッソン</t>
    </rPh>
    <rPh sb="233" eb="234">
      <t>キン</t>
    </rPh>
    <rPh sb="239" eb="241">
      <t>ハッセイ</t>
    </rPh>
    <rPh sb="384" eb="386">
      <t>ゲンショウ</t>
    </rPh>
    <rPh sb="467" eb="469">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</si>
</sst>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B0-444D-905D-4D94974A3E6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0.36</c:v>
                </c:pt>
                <c:pt idx="3">
                  <c:v>0.39</c:v>
                </c:pt>
                <c:pt idx="4">
                  <c:v>0.1</c:v>
                </c:pt>
              </c:numCache>
            </c:numRef>
          </c:val>
          <c:smooth val="0"/>
          <c:extLst>
            <c:ext xmlns:c16="http://schemas.microsoft.com/office/drawing/2014/chart" uri="{C3380CC4-5D6E-409C-BE32-E72D297353CC}">
              <c16:uniqueId val="{00000001-27B0-444D-905D-4D94974A3E6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57.78</c:v>
                </c:pt>
                <c:pt idx="1">
                  <c:v>57.33</c:v>
                </c:pt>
                <c:pt idx="2">
                  <c:v>53.48</c:v>
                </c:pt>
                <c:pt idx="3">
                  <c:v>60.07</c:v>
                </c:pt>
                <c:pt idx="4">
                  <c:v>63.26</c:v>
                </c:pt>
              </c:numCache>
            </c:numRef>
          </c:val>
          <c:extLst>
            <c:ext xmlns:c16="http://schemas.microsoft.com/office/drawing/2014/chart" uri="{C3380CC4-5D6E-409C-BE32-E72D297353CC}">
              <c16:uniqueId val="{00000000-A1A7-41DB-9629-A5E29A98D4C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37.08</c:v>
                </c:pt>
                <c:pt idx="1">
                  <c:v>37.46</c:v>
                </c:pt>
                <c:pt idx="2">
                  <c:v>42.47</c:v>
                </c:pt>
                <c:pt idx="3">
                  <c:v>42.4</c:v>
                </c:pt>
                <c:pt idx="4">
                  <c:v>42.28</c:v>
                </c:pt>
              </c:numCache>
            </c:numRef>
          </c:val>
          <c:smooth val="0"/>
          <c:extLst>
            <c:ext xmlns:c16="http://schemas.microsoft.com/office/drawing/2014/chart" uri="{C3380CC4-5D6E-409C-BE32-E72D297353CC}">
              <c16:uniqueId val="{00000001-A1A7-41DB-9629-A5E29A98D4C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86.45</c:v>
                </c:pt>
                <c:pt idx="1">
                  <c:v>87.47</c:v>
                </c:pt>
                <c:pt idx="2">
                  <c:v>87.78</c:v>
                </c:pt>
                <c:pt idx="3">
                  <c:v>88.78</c:v>
                </c:pt>
                <c:pt idx="4">
                  <c:v>88.79</c:v>
                </c:pt>
              </c:numCache>
            </c:numRef>
          </c:val>
          <c:extLst>
            <c:ext xmlns:c16="http://schemas.microsoft.com/office/drawing/2014/chart" uri="{C3380CC4-5D6E-409C-BE32-E72D297353CC}">
              <c16:uniqueId val="{00000000-4FAF-4DD4-87CA-DA3745FD5F8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67.22</c:v>
                </c:pt>
                <c:pt idx="1">
                  <c:v>67.459999999999994</c:v>
                </c:pt>
                <c:pt idx="2">
                  <c:v>83.75</c:v>
                </c:pt>
                <c:pt idx="3">
                  <c:v>84.19</c:v>
                </c:pt>
                <c:pt idx="4">
                  <c:v>84.34</c:v>
                </c:pt>
              </c:numCache>
            </c:numRef>
          </c:val>
          <c:smooth val="0"/>
          <c:extLst>
            <c:ext xmlns:c16="http://schemas.microsoft.com/office/drawing/2014/chart" uri="{C3380CC4-5D6E-409C-BE32-E72D297353CC}">
              <c16:uniqueId val="{00000001-4FAF-4DD4-87CA-DA3745FD5F8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109.53</c:v>
                </c:pt>
                <c:pt idx="1">
                  <c:v>105.23</c:v>
                </c:pt>
                <c:pt idx="2">
                  <c:v>105.53</c:v>
                </c:pt>
                <c:pt idx="3">
                  <c:v>95.49</c:v>
                </c:pt>
                <c:pt idx="4">
                  <c:v>91.12</c:v>
                </c:pt>
              </c:numCache>
            </c:numRef>
          </c:val>
          <c:extLst>
            <c:ext xmlns:c16="http://schemas.microsoft.com/office/drawing/2014/chart" uri="{C3380CC4-5D6E-409C-BE32-E72D297353CC}">
              <c16:uniqueId val="{00000000-8C6D-49AB-8618-C91AAD0B395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99.91</c:v>
                </c:pt>
                <c:pt idx="1">
                  <c:v>98.03</c:v>
                </c:pt>
                <c:pt idx="2">
                  <c:v>102.73</c:v>
                </c:pt>
                <c:pt idx="3">
                  <c:v>105.78</c:v>
                </c:pt>
                <c:pt idx="4">
                  <c:v>106.09</c:v>
                </c:pt>
              </c:numCache>
            </c:numRef>
          </c:val>
          <c:smooth val="0"/>
          <c:extLst>
            <c:ext xmlns:c16="http://schemas.microsoft.com/office/drawing/2014/chart" uri="{C3380CC4-5D6E-409C-BE32-E72D297353CC}">
              <c16:uniqueId val="{00000001-8C6D-49AB-8618-C91AAD0B395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18.95</c:v>
                </c:pt>
                <c:pt idx="1">
                  <c:v>21.66</c:v>
                </c:pt>
                <c:pt idx="2">
                  <c:v>23.38</c:v>
                </c:pt>
                <c:pt idx="3">
                  <c:v>26.01</c:v>
                </c:pt>
                <c:pt idx="4">
                  <c:v>28.61</c:v>
                </c:pt>
              </c:numCache>
            </c:numRef>
          </c:val>
          <c:extLst>
            <c:ext xmlns:c16="http://schemas.microsoft.com/office/drawing/2014/chart" uri="{C3380CC4-5D6E-409C-BE32-E72D297353CC}">
              <c16:uniqueId val="{00000000-3722-4CD1-AC38-B410F657CD8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14.76</c:v>
                </c:pt>
                <c:pt idx="1">
                  <c:v>15.02</c:v>
                </c:pt>
                <c:pt idx="2">
                  <c:v>24.68</c:v>
                </c:pt>
                <c:pt idx="3">
                  <c:v>21.36</c:v>
                </c:pt>
                <c:pt idx="4">
                  <c:v>22.79</c:v>
                </c:pt>
              </c:numCache>
            </c:numRef>
          </c:val>
          <c:smooth val="0"/>
          <c:extLst>
            <c:ext xmlns:c16="http://schemas.microsoft.com/office/drawing/2014/chart" uri="{C3380CC4-5D6E-409C-BE32-E72D297353CC}">
              <c16:uniqueId val="{00000001-3722-4CD1-AC38-B410F657CD8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FA-43B4-B6F1-3B452504C67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8.6199999999999992</c:v>
                </c:pt>
                <c:pt idx="3" formatCode="#,##0.00;&quot;△&quot;#,##0.00;&quot;-&quot;">
                  <c:v>0.01</c:v>
                </c:pt>
                <c:pt idx="4" formatCode="#,##0.00;&quot;△&quot;#,##0.00;&quot;-&quot;">
                  <c:v>0.01</c:v>
                </c:pt>
              </c:numCache>
            </c:numRef>
          </c:val>
          <c:smooth val="0"/>
          <c:extLst>
            <c:ext xmlns:c16="http://schemas.microsoft.com/office/drawing/2014/chart" uri="{C3380CC4-5D6E-409C-BE32-E72D297353CC}">
              <c16:uniqueId val="{00000001-E4FA-43B4-B6F1-3B452504C67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formatCode="#,##0.00;&quot;△&quot;#,##0.00;&quot;-&quot;">
                  <c:v>34.1</c:v>
                </c:pt>
              </c:numCache>
            </c:numRef>
          </c:val>
          <c:extLst>
            <c:ext xmlns:c16="http://schemas.microsoft.com/office/drawing/2014/chart" uri="{C3380CC4-5D6E-409C-BE32-E72D297353CC}">
              <c16:uniqueId val="{00000000-2412-4D6F-B9AB-0B02615D376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148.76</c:v>
                </c:pt>
                <c:pt idx="1">
                  <c:v>179.15</c:v>
                </c:pt>
                <c:pt idx="2">
                  <c:v>94.97</c:v>
                </c:pt>
                <c:pt idx="3">
                  <c:v>63.96</c:v>
                </c:pt>
                <c:pt idx="4">
                  <c:v>69.42</c:v>
                </c:pt>
              </c:numCache>
            </c:numRef>
          </c:val>
          <c:smooth val="0"/>
          <c:extLst>
            <c:ext xmlns:c16="http://schemas.microsoft.com/office/drawing/2014/chart" uri="{C3380CC4-5D6E-409C-BE32-E72D297353CC}">
              <c16:uniqueId val="{00000001-2412-4D6F-B9AB-0B02615D376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3.85</c:v>
                </c:pt>
                <c:pt idx="1">
                  <c:v>0.73</c:v>
                </c:pt>
                <c:pt idx="2">
                  <c:v>0.95</c:v>
                </c:pt>
                <c:pt idx="3">
                  <c:v>0.61</c:v>
                </c:pt>
                <c:pt idx="4">
                  <c:v>0.97</c:v>
                </c:pt>
              </c:numCache>
            </c:numRef>
          </c:val>
          <c:extLst>
            <c:ext xmlns:c16="http://schemas.microsoft.com/office/drawing/2014/chart" uri="{C3380CC4-5D6E-409C-BE32-E72D297353CC}">
              <c16:uniqueId val="{00000000-6F25-470A-802F-FF54B0C66C1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129.05000000000001</c:v>
                </c:pt>
                <c:pt idx="1">
                  <c:v>131.47999999999999</c:v>
                </c:pt>
                <c:pt idx="2">
                  <c:v>47.72</c:v>
                </c:pt>
                <c:pt idx="3">
                  <c:v>44.24</c:v>
                </c:pt>
                <c:pt idx="4">
                  <c:v>43.07</c:v>
                </c:pt>
              </c:numCache>
            </c:numRef>
          </c:val>
          <c:smooth val="0"/>
          <c:extLst>
            <c:ext xmlns:c16="http://schemas.microsoft.com/office/drawing/2014/chart" uri="{C3380CC4-5D6E-409C-BE32-E72D297353CC}">
              <c16:uniqueId val="{00000001-6F25-470A-802F-FF54B0C66C1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24.33</c:v>
                </c:pt>
                <c:pt idx="1">
                  <c:v>23.34</c:v>
                </c:pt>
                <c:pt idx="2">
                  <c:v>22.58</c:v>
                </c:pt>
                <c:pt idx="3">
                  <c:v>20.84</c:v>
                </c:pt>
                <c:pt idx="4">
                  <c:v>19.13</c:v>
                </c:pt>
              </c:numCache>
            </c:numRef>
          </c:val>
          <c:extLst>
            <c:ext xmlns:c16="http://schemas.microsoft.com/office/drawing/2014/chart" uri="{C3380CC4-5D6E-409C-BE32-E72D297353CC}">
              <c16:uniqueId val="{00000000-0CFF-47F7-BAA9-38305A5579A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1223.96</c:v>
                </c:pt>
                <c:pt idx="1">
                  <c:v>1269.1500000000001</c:v>
                </c:pt>
                <c:pt idx="2">
                  <c:v>1206.79</c:v>
                </c:pt>
                <c:pt idx="3">
                  <c:v>1258.43</c:v>
                </c:pt>
                <c:pt idx="4">
                  <c:v>1163.75</c:v>
                </c:pt>
              </c:numCache>
            </c:numRef>
          </c:val>
          <c:smooth val="0"/>
          <c:extLst>
            <c:ext xmlns:c16="http://schemas.microsoft.com/office/drawing/2014/chart" uri="{C3380CC4-5D6E-409C-BE32-E72D297353CC}">
              <c16:uniqueId val="{00000001-0CFF-47F7-BAA9-38305A5579A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95.38</c:v>
                </c:pt>
                <c:pt idx="1">
                  <c:v>89.98</c:v>
                </c:pt>
                <c:pt idx="2">
                  <c:v>87.31</c:v>
                </c:pt>
                <c:pt idx="3">
                  <c:v>89.3</c:v>
                </c:pt>
                <c:pt idx="4">
                  <c:v>74.05</c:v>
                </c:pt>
              </c:numCache>
            </c:numRef>
          </c:val>
          <c:extLst>
            <c:ext xmlns:c16="http://schemas.microsoft.com/office/drawing/2014/chart" uri="{C3380CC4-5D6E-409C-BE32-E72D297353CC}">
              <c16:uniqueId val="{00000000-121C-4913-A44A-97883D84C68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61.54</c:v>
                </c:pt>
                <c:pt idx="1">
                  <c:v>63.97</c:v>
                </c:pt>
                <c:pt idx="2">
                  <c:v>71.84</c:v>
                </c:pt>
                <c:pt idx="3">
                  <c:v>73.36</c:v>
                </c:pt>
                <c:pt idx="4">
                  <c:v>72.599999999999994</c:v>
                </c:pt>
              </c:numCache>
            </c:numRef>
          </c:val>
          <c:smooth val="0"/>
          <c:extLst>
            <c:ext xmlns:c16="http://schemas.microsoft.com/office/drawing/2014/chart" uri="{C3380CC4-5D6E-409C-BE32-E72D297353CC}">
              <c16:uniqueId val="{00000001-121C-4913-A44A-97883D84C68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211.24</c:v>
                </c:pt>
                <c:pt idx="1">
                  <c:v>224.51</c:v>
                </c:pt>
                <c:pt idx="2">
                  <c:v>231.84</c:v>
                </c:pt>
                <c:pt idx="3">
                  <c:v>220.55</c:v>
                </c:pt>
                <c:pt idx="4">
                  <c:v>268.27</c:v>
                </c:pt>
              </c:numCache>
            </c:numRef>
          </c:val>
          <c:extLst>
            <c:ext xmlns:c16="http://schemas.microsoft.com/office/drawing/2014/chart" uri="{C3380CC4-5D6E-409C-BE32-E72D297353CC}">
              <c16:uniqueId val="{00000000-0684-4449-BBFA-9121B93C39F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267.86</c:v>
                </c:pt>
                <c:pt idx="1">
                  <c:v>256.82</c:v>
                </c:pt>
                <c:pt idx="2">
                  <c:v>228.47</c:v>
                </c:pt>
                <c:pt idx="3">
                  <c:v>224.88</c:v>
                </c:pt>
                <c:pt idx="4">
                  <c:v>228.64</c:v>
                </c:pt>
              </c:numCache>
            </c:numRef>
          </c:val>
          <c:smooth val="0"/>
          <c:extLst>
            <c:ext xmlns:c16="http://schemas.microsoft.com/office/drawing/2014/chart" uri="{C3380CC4-5D6E-409C-BE32-E72D297353CC}">
              <c16:uniqueId val="{00000001-0684-4449-BBFA-9121B93C39F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E1" zoomScale="85" zoomScaleNormal="85"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遠軽町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18956</v>
      </c>
      <c r="AM8" s="37"/>
      <c r="AN8" s="37"/>
      <c r="AO8" s="37"/>
      <c r="AP8" s="37"/>
      <c r="AQ8" s="37"/>
      <c r="AR8" s="37"/>
      <c r="AS8" s="37"/>
      <c r="AT8" s="38">
        <f>データ!T6</f>
        <v>1332.45</v>
      </c>
      <c r="AU8" s="38"/>
      <c r="AV8" s="38"/>
      <c r="AW8" s="38"/>
      <c r="AX8" s="38"/>
      <c r="AY8" s="38"/>
      <c r="AZ8" s="38"/>
      <c r="BA8" s="38"/>
      <c r="BB8" s="38">
        <f>データ!U6</f>
        <v>14.23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80.09</v>
      </c>
      <c r="J10" s="38"/>
      <c r="K10" s="38"/>
      <c r="L10" s="38"/>
      <c r="M10" s="38"/>
      <c r="N10" s="38"/>
      <c r="O10" s="38"/>
      <c r="P10" s="38">
        <f>データ!P6</f>
        <v>9.94</v>
      </c>
      <c r="Q10" s="38"/>
      <c r="R10" s="38"/>
      <c r="S10" s="38"/>
      <c r="T10" s="38"/>
      <c r="U10" s="38"/>
      <c r="V10" s="38"/>
      <c r="W10" s="38">
        <f>データ!Q6</f>
        <v>62.19</v>
      </c>
      <c r="X10" s="38"/>
      <c r="Y10" s="38"/>
      <c r="Z10" s="38"/>
      <c r="AA10" s="38"/>
      <c r="AB10" s="38"/>
      <c r="AC10" s="38"/>
      <c r="AD10" s="37">
        <f>データ!R6</f>
        <v>4180</v>
      </c>
      <c r="AE10" s="37"/>
      <c r="AF10" s="37"/>
      <c r="AG10" s="37"/>
      <c r="AH10" s="37"/>
      <c r="AI10" s="37"/>
      <c r="AJ10" s="37"/>
      <c r="AK10" s="2"/>
      <c r="AL10" s="37">
        <f>データ!V6</f>
        <v>1856</v>
      </c>
      <c r="AM10" s="37"/>
      <c r="AN10" s="37"/>
      <c r="AO10" s="37"/>
      <c r="AP10" s="37"/>
      <c r="AQ10" s="37"/>
      <c r="AR10" s="37"/>
      <c r="AS10" s="37"/>
      <c r="AT10" s="38">
        <f>データ!W6</f>
        <v>1.84</v>
      </c>
      <c r="AU10" s="38"/>
      <c r="AV10" s="38"/>
      <c r="AW10" s="38"/>
      <c r="AX10" s="38"/>
      <c r="AY10" s="38"/>
      <c r="AZ10" s="38"/>
      <c r="BA10" s="38"/>
      <c r="BB10" s="38">
        <f>データ!X6</f>
        <v>1008.7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lHC/mEfCP8z86SF/HwIqrc7yF/M3OpQzCMfnvJvybU2L/Pn8ndGERPedTC+1LzyGPycYNuzhBYZL/5NznBQlSg==" saltValue="zZHlOu+vkGMWQAz+qzfnZ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15555</v>
      </c>
      <c r="D6" s="19">
        <f t="shared" si="3"/>
        <v>46</v>
      </c>
      <c r="E6" s="19">
        <f t="shared" si="3"/>
        <v>17</v>
      </c>
      <c r="F6" s="19">
        <f t="shared" si="3"/>
        <v>4</v>
      </c>
      <c r="G6" s="19">
        <f t="shared" si="3"/>
        <v>0</v>
      </c>
      <c r="H6" s="19" t="str">
        <f t="shared" si="3"/>
        <v>北海道　遠軽町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80.09</v>
      </c>
      <c r="P6" s="20">
        <f t="shared" si="3"/>
        <v>9.94</v>
      </c>
      <c r="Q6" s="20">
        <f t="shared" si="3"/>
        <v>62.19</v>
      </c>
      <c r="R6" s="20">
        <f t="shared" si="3"/>
        <v>4180</v>
      </c>
      <c r="S6" s="20">
        <f t="shared" si="3"/>
        <v>18956</v>
      </c>
      <c r="T6" s="20">
        <f t="shared" si="3"/>
        <v>1332.45</v>
      </c>
      <c r="U6" s="20">
        <f t="shared" si="3"/>
        <v>14.23</v>
      </c>
      <c r="V6" s="20">
        <f t="shared" si="3"/>
        <v>1856</v>
      </c>
      <c r="W6" s="20">
        <f t="shared" si="3"/>
        <v>1.84</v>
      </c>
      <c r="X6" s="20">
        <f t="shared" si="3"/>
        <v>1008.7</v>
      </c>
      <c r="Y6" s="21">
        <f>IF(Y7="",NA(),Y7)</f>
        <v>109.53</v>
      </c>
      <c r="Z6" s="21">
        <f t="shared" ref="Z6:AH6" si="4">IF(Z7="",NA(),Z7)</f>
        <v>105.23</v>
      </c>
      <c r="AA6" s="21">
        <f t="shared" si="4"/>
        <v>105.53</v>
      </c>
      <c r="AB6" s="21">
        <f t="shared" si="4"/>
        <v>95.49</v>
      </c>
      <c r="AC6" s="21">
        <f t="shared" si="4"/>
        <v>91.12</v>
      </c>
      <c r="AD6" s="21">
        <f t="shared" si="4"/>
        <v>99.91</v>
      </c>
      <c r="AE6" s="21">
        <f t="shared" si="4"/>
        <v>98.03</v>
      </c>
      <c r="AF6" s="21">
        <f t="shared" si="4"/>
        <v>102.73</v>
      </c>
      <c r="AG6" s="21">
        <f t="shared" si="4"/>
        <v>105.78</v>
      </c>
      <c r="AH6" s="21">
        <f t="shared" si="4"/>
        <v>106.09</v>
      </c>
      <c r="AI6" s="20" t="str">
        <f>IF(AI7="","",IF(AI7="-","【-】","【"&amp;SUBSTITUTE(TEXT(AI7,"#,##0.00"),"-","△")&amp;"】"))</f>
        <v>【105.35】</v>
      </c>
      <c r="AJ6" s="20">
        <f>IF(AJ7="",NA(),AJ7)</f>
        <v>0</v>
      </c>
      <c r="AK6" s="20">
        <f t="shared" ref="AK6:AS6" si="5">IF(AK7="",NA(),AK7)</f>
        <v>0</v>
      </c>
      <c r="AL6" s="20">
        <f t="shared" si="5"/>
        <v>0</v>
      </c>
      <c r="AM6" s="20">
        <f t="shared" si="5"/>
        <v>0</v>
      </c>
      <c r="AN6" s="21">
        <f t="shared" si="5"/>
        <v>34.1</v>
      </c>
      <c r="AO6" s="21">
        <f t="shared" si="5"/>
        <v>148.76</v>
      </c>
      <c r="AP6" s="21">
        <f t="shared" si="5"/>
        <v>179.15</v>
      </c>
      <c r="AQ6" s="21">
        <f t="shared" si="5"/>
        <v>94.97</v>
      </c>
      <c r="AR6" s="21">
        <f t="shared" si="5"/>
        <v>63.96</v>
      </c>
      <c r="AS6" s="21">
        <f t="shared" si="5"/>
        <v>69.42</v>
      </c>
      <c r="AT6" s="20" t="str">
        <f>IF(AT7="","",IF(AT7="-","【-】","【"&amp;SUBSTITUTE(TEXT(AT7,"#,##0.00"),"-","△")&amp;"】"))</f>
        <v>【63.89】</v>
      </c>
      <c r="AU6" s="21">
        <f>IF(AU7="",NA(),AU7)</f>
        <v>3.85</v>
      </c>
      <c r="AV6" s="21">
        <f t="shared" ref="AV6:BD6" si="6">IF(AV7="",NA(),AV7)</f>
        <v>0.73</v>
      </c>
      <c r="AW6" s="21">
        <f t="shared" si="6"/>
        <v>0.95</v>
      </c>
      <c r="AX6" s="21">
        <f t="shared" si="6"/>
        <v>0.61</v>
      </c>
      <c r="AY6" s="21">
        <f t="shared" si="6"/>
        <v>0.97</v>
      </c>
      <c r="AZ6" s="21">
        <f t="shared" si="6"/>
        <v>129.05000000000001</v>
      </c>
      <c r="BA6" s="21">
        <f t="shared" si="6"/>
        <v>131.47999999999999</v>
      </c>
      <c r="BB6" s="21">
        <f t="shared" si="6"/>
        <v>47.72</v>
      </c>
      <c r="BC6" s="21">
        <f t="shared" si="6"/>
        <v>44.24</v>
      </c>
      <c r="BD6" s="21">
        <f t="shared" si="6"/>
        <v>43.07</v>
      </c>
      <c r="BE6" s="20" t="str">
        <f>IF(BE7="","",IF(BE7="-","【-】","【"&amp;SUBSTITUTE(TEXT(BE7,"#,##0.00"),"-","△")&amp;"】"))</f>
        <v>【44.07】</v>
      </c>
      <c r="BF6" s="21">
        <f>IF(BF7="",NA(),BF7)</f>
        <v>24.33</v>
      </c>
      <c r="BG6" s="21">
        <f t="shared" ref="BG6:BO6" si="7">IF(BG7="",NA(),BG7)</f>
        <v>23.34</v>
      </c>
      <c r="BH6" s="21">
        <f t="shared" si="7"/>
        <v>22.58</v>
      </c>
      <c r="BI6" s="21">
        <f t="shared" si="7"/>
        <v>20.84</v>
      </c>
      <c r="BJ6" s="21">
        <f t="shared" si="7"/>
        <v>19.13</v>
      </c>
      <c r="BK6" s="21">
        <f t="shared" si="7"/>
        <v>1223.96</v>
      </c>
      <c r="BL6" s="21">
        <f t="shared" si="7"/>
        <v>1269.1500000000001</v>
      </c>
      <c r="BM6" s="21">
        <f t="shared" si="7"/>
        <v>1206.79</v>
      </c>
      <c r="BN6" s="21">
        <f t="shared" si="7"/>
        <v>1258.43</v>
      </c>
      <c r="BO6" s="21">
        <f t="shared" si="7"/>
        <v>1163.75</v>
      </c>
      <c r="BP6" s="20" t="str">
        <f>IF(BP7="","",IF(BP7="-","【-】","【"&amp;SUBSTITUTE(TEXT(BP7,"#,##0.00"),"-","△")&amp;"】"))</f>
        <v>【1,201.79】</v>
      </c>
      <c r="BQ6" s="21">
        <f>IF(BQ7="",NA(),BQ7)</f>
        <v>95.38</v>
      </c>
      <c r="BR6" s="21">
        <f t="shared" ref="BR6:BZ6" si="8">IF(BR7="",NA(),BR7)</f>
        <v>89.98</v>
      </c>
      <c r="BS6" s="21">
        <f t="shared" si="8"/>
        <v>87.31</v>
      </c>
      <c r="BT6" s="21">
        <f t="shared" si="8"/>
        <v>89.3</v>
      </c>
      <c r="BU6" s="21">
        <f t="shared" si="8"/>
        <v>74.05</v>
      </c>
      <c r="BV6" s="21">
        <f t="shared" si="8"/>
        <v>61.54</v>
      </c>
      <c r="BW6" s="21">
        <f t="shared" si="8"/>
        <v>63.97</v>
      </c>
      <c r="BX6" s="21">
        <f t="shared" si="8"/>
        <v>71.84</v>
      </c>
      <c r="BY6" s="21">
        <f t="shared" si="8"/>
        <v>73.36</v>
      </c>
      <c r="BZ6" s="21">
        <f t="shared" si="8"/>
        <v>72.599999999999994</v>
      </c>
      <c r="CA6" s="20" t="str">
        <f>IF(CA7="","",IF(CA7="-","【-】","【"&amp;SUBSTITUTE(TEXT(CA7,"#,##0.00"),"-","△")&amp;"】"))</f>
        <v>【75.31】</v>
      </c>
      <c r="CB6" s="21">
        <f>IF(CB7="",NA(),CB7)</f>
        <v>211.24</v>
      </c>
      <c r="CC6" s="21">
        <f t="shared" ref="CC6:CK6" si="9">IF(CC7="",NA(),CC7)</f>
        <v>224.51</v>
      </c>
      <c r="CD6" s="21">
        <f t="shared" si="9"/>
        <v>231.84</v>
      </c>
      <c r="CE6" s="21">
        <f t="shared" si="9"/>
        <v>220.55</v>
      </c>
      <c r="CF6" s="21">
        <f t="shared" si="9"/>
        <v>268.27</v>
      </c>
      <c r="CG6" s="21">
        <f t="shared" si="9"/>
        <v>267.86</v>
      </c>
      <c r="CH6" s="21">
        <f t="shared" si="9"/>
        <v>256.82</v>
      </c>
      <c r="CI6" s="21">
        <f t="shared" si="9"/>
        <v>228.47</v>
      </c>
      <c r="CJ6" s="21">
        <f t="shared" si="9"/>
        <v>224.88</v>
      </c>
      <c r="CK6" s="21">
        <f t="shared" si="9"/>
        <v>228.64</v>
      </c>
      <c r="CL6" s="20" t="str">
        <f>IF(CL7="","",IF(CL7="-","【-】","【"&amp;SUBSTITUTE(TEXT(CL7,"#,##0.00"),"-","△")&amp;"】"))</f>
        <v>【216.39】</v>
      </c>
      <c r="CM6" s="21">
        <f>IF(CM7="",NA(),CM7)</f>
        <v>57.78</v>
      </c>
      <c r="CN6" s="21">
        <f t="shared" ref="CN6:CV6" si="10">IF(CN7="",NA(),CN7)</f>
        <v>57.33</v>
      </c>
      <c r="CO6" s="21">
        <f t="shared" si="10"/>
        <v>53.48</v>
      </c>
      <c r="CP6" s="21">
        <f t="shared" si="10"/>
        <v>60.07</v>
      </c>
      <c r="CQ6" s="21">
        <f t="shared" si="10"/>
        <v>63.26</v>
      </c>
      <c r="CR6" s="21">
        <f t="shared" si="10"/>
        <v>37.08</v>
      </c>
      <c r="CS6" s="21">
        <f t="shared" si="10"/>
        <v>37.46</v>
      </c>
      <c r="CT6" s="21">
        <f t="shared" si="10"/>
        <v>42.47</v>
      </c>
      <c r="CU6" s="21">
        <f t="shared" si="10"/>
        <v>42.4</v>
      </c>
      <c r="CV6" s="21">
        <f t="shared" si="10"/>
        <v>42.28</v>
      </c>
      <c r="CW6" s="20" t="str">
        <f>IF(CW7="","",IF(CW7="-","【-】","【"&amp;SUBSTITUTE(TEXT(CW7,"#,##0.00"),"-","△")&amp;"】"))</f>
        <v>【42.57】</v>
      </c>
      <c r="CX6" s="21">
        <f>IF(CX7="",NA(),CX7)</f>
        <v>86.45</v>
      </c>
      <c r="CY6" s="21">
        <f t="shared" ref="CY6:DG6" si="11">IF(CY7="",NA(),CY7)</f>
        <v>87.47</v>
      </c>
      <c r="CZ6" s="21">
        <f t="shared" si="11"/>
        <v>87.78</v>
      </c>
      <c r="DA6" s="21">
        <f t="shared" si="11"/>
        <v>88.78</v>
      </c>
      <c r="DB6" s="21">
        <f t="shared" si="11"/>
        <v>88.79</v>
      </c>
      <c r="DC6" s="21">
        <f t="shared" si="11"/>
        <v>67.22</v>
      </c>
      <c r="DD6" s="21">
        <f t="shared" si="11"/>
        <v>67.459999999999994</v>
      </c>
      <c r="DE6" s="21">
        <f t="shared" si="11"/>
        <v>83.75</v>
      </c>
      <c r="DF6" s="21">
        <f t="shared" si="11"/>
        <v>84.19</v>
      </c>
      <c r="DG6" s="21">
        <f t="shared" si="11"/>
        <v>84.34</v>
      </c>
      <c r="DH6" s="20" t="str">
        <f>IF(DH7="","",IF(DH7="-","【-】","【"&amp;SUBSTITUTE(TEXT(DH7,"#,##0.00"),"-","△")&amp;"】"))</f>
        <v>【85.24】</v>
      </c>
      <c r="DI6" s="21">
        <f>IF(DI7="",NA(),DI7)</f>
        <v>18.95</v>
      </c>
      <c r="DJ6" s="21">
        <f t="shared" ref="DJ6:DR6" si="12">IF(DJ7="",NA(),DJ7)</f>
        <v>21.66</v>
      </c>
      <c r="DK6" s="21">
        <f t="shared" si="12"/>
        <v>23.38</v>
      </c>
      <c r="DL6" s="21">
        <f t="shared" si="12"/>
        <v>26.01</v>
      </c>
      <c r="DM6" s="21">
        <f t="shared" si="12"/>
        <v>28.61</v>
      </c>
      <c r="DN6" s="21">
        <f t="shared" si="12"/>
        <v>14.76</v>
      </c>
      <c r="DO6" s="21">
        <f t="shared" si="12"/>
        <v>15.02</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0">
        <f t="shared" si="13"/>
        <v>0</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0.13</v>
      </c>
      <c r="EK6" s="21">
        <f t="shared" si="14"/>
        <v>0.09</v>
      </c>
      <c r="EL6" s="21">
        <f t="shared" si="14"/>
        <v>0.36</v>
      </c>
      <c r="EM6" s="21">
        <f t="shared" si="14"/>
        <v>0.39</v>
      </c>
      <c r="EN6" s="21">
        <f t="shared" si="14"/>
        <v>0.1</v>
      </c>
      <c r="EO6" s="20" t="str">
        <f>IF(EO7="","",IF(EO7="-","【-】","【"&amp;SUBSTITUTE(TEXT(EO7,"#,##0.00"),"-","△")&amp;"】"))</f>
        <v>【0.15】</v>
      </c>
    </row>
    <row r="7" spans="1:148" s="22" customFormat="1" x14ac:dyDescent="0.15">
      <c r="A7" s="14"/>
      <c r="B7" s="23">
        <v>2021</v>
      </c>
      <c r="C7" s="23">
        <v>15555</v>
      </c>
      <c r="D7" s="23">
        <v>46</v>
      </c>
      <c r="E7" s="23">
        <v>17</v>
      </c>
      <c r="F7" s="23">
        <v>4</v>
      </c>
      <c r="G7" s="23">
        <v>0</v>
      </c>
      <c r="H7" s="23" t="s">
        <v>96</v>
      </c>
      <c r="I7" s="23" t="s">
        <v>97</v>
      </c>
      <c r="J7" s="23" t="s">
        <v>98</v>
      </c>
      <c r="K7" s="23" t="s">
        <v>99</v>
      </c>
      <c r="L7" s="23" t="s">
        <v>100</v>
      </c>
      <c r="M7" s="23" t="s">
        <v>101</v>
      </c>
      <c r="N7" s="24" t="s">
        <v>102</v>
      </c>
      <c r="O7" s="24">
        <v>80.09</v>
      </c>
      <c r="P7" s="24">
        <v>9.94</v>
      </c>
      <c r="Q7" s="24">
        <v>62.19</v>
      </c>
      <c r="R7" s="24">
        <v>4180</v>
      </c>
      <c r="S7" s="24">
        <v>18956</v>
      </c>
      <c r="T7" s="24">
        <v>1332.45</v>
      </c>
      <c r="U7" s="24">
        <v>14.23</v>
      </c>
      <c r="V7" s="24">
        <v>1856</v>
      </c>
      <c r="W7" s="24">
        <v>1.84</v>
      </c>
      <c r="X7" s="24">
        <v>1008.7</v>
      </c>
      <c r="Y7" s="24">
        <v>109.53</v>
      </c>
      <c r="Z7" s="24">
        <v>105.23</v>
      </c>
      <c r="AA7" s="24">
        <v>105.53</v>
      </c>
      <c r="AB7" s="24">
        <v>95.49</v>
      </c>
      <c r="AC7" s="24">
        <v>91.12</v>
      </c>
      <c r="AD7" s="24">
        <v>99.91</v>
      </c>
      <c r="AE7" s="24">
        <v>98.03</v>
      </c>
      <c r="AF7" s="24">
        <v>102.73</v>
      </c>
      <c r="AG7" s="24">
        <v>105.78</v>
      </c>
      <c r="AH7" s="24">
        <v>106.09</v>
      </c>
      <c r="AI7" s="24">
        <v>105.35</v>
      </c>
      <c r="AJ7" s="24">
        <v>0</v>
      </c>
      <c r="AK7" s="24">
        <v>0</v>
      </c>
      <c r="AL7" s="24">
        <v>0</v>
      </c>
      <c r="AM7" s="24">
        <v>0</v>
      </c>
      <c r="AN7" s="24">
        <v>34.1</v>
      </c>
      <c r="AO7" s="24">
        <v>148.76</v>
      </c>
      <c r="AP7" s="24">
        <v>179.15</v>
      </c>
      <c r="AQ7" s="24">
        <v>94.97</v>
      </c>
      <c r="AR7" s="24">
        <v>63.96</v>
      </c>
      <c r="AS7" s="24">
        <v>69.42</v>
      </c>
      <c r="AT7" s="24">
        <v>63.89</v>
      </c>
      <c r="AU7" s="24">
        <v>3.85</v>
      </c>
      <c r="AV7" s="24">
        <v>0.73</v>
      </c>
      <c r="AW7" s="24">
        <v>0.95</v>
      </c>
      <c r="AX7" s="24">
        <v>0.61</v>
      </c>
      <c r="AY7" s="24">
        <v>0.97</v>
      </c>
      <c r="AZ7" s="24">
        <v>129.05000000000001</v>
      </c>
      <c r="BA7" s="24">
        <v>131.47999999999999</v>
      </c>
      <c r="BB7" s="24">
        <v>47.72</v>
      </c>
      <c r="BC7" s="24">
        <v>44.24</v>
      </c>
      <c r="BD7" s="24">
        <v>43.07</v>
      </c>
      <c r="BE7" s="24">
        <v>44.07</v>
      </c>
      <c r="BF7" s="24">
        <v>24.33</v>
      </c>
      <c r="BG7" s="24">
        <v>23.34</v>
      </c>
      <c r="BH7" s="24">
        <v>22.58</v>
      </c>
      <c r="BI7" s="24">
        <v>20.84</v>
      </c>
      <c r="BJ7" s="24">
        <v>19.13</v>
      </c>
      <c r="BK7" s="24">
        <v>1223.96</v>
      </c>
      <c r="BL7" s="24">
        <v>1269.1500000000001</v>
      </c>
      <c r="BM7" s="24">
        <v>1206.79</v>
      </c>
      <c r="BN7" s="24">
        <v>1258.43</v>
      </c>
      <c r="BO7" s="24">
        <v>1163.75</v>
      </c>
      <c r="BP7" s="24">
        <v>1201.79</v>
      </c>
      <c r="BQ7" s="24">
        <v>95.38</v>
      </c>
      <c r="BR7" s="24">
        <v>89.98</v>
      </c>
      <c r="BS7" s="24">
        <v>87.31</v>
      </c>
      <c r="BT7" s="24">
        <v>89.3</v>
      </c>
      <c r="BU7" s="24">
        <v>74.05</v>
      </c>
      <c r="BV7" s="24">
        <v>61.54</v>
      </c>
      <c r="BW7" s="24">
        <v>63.97</v>
      </c>
      <c r="BX7" s="24">
        <v>71.84</v>
      </c>
      <c r="BY7" s="24">
        <v>73.36</v>
      </c>
      <c r="BZ7" s="24">
        <v>72.599999999999994</v>
      </c>
      <c r="CA7" s="24">
        <v>75.31</v>
      </c>
      <c r="CB7" s="24">
        <v>211.24</v>
      </c>
      <c r="CC7" s="24">
        <v>224.51</v>
      </c>
      <c r="CD7" s="24">
        <v>231.84</v>
      </c>
      <c r="CE7" s="24">
        <v>220.55</v>
      </c>
      <c r="CF7" s="24">
        <v>268.27</v>
      </c>
      <c r="CG7" s="24">
        <v>267.86</v>
      </c>
      <c r="CH7" s="24">
        <v>256.82</v>
      </c>
      <c r="CI7" s="24">
        <v>228.47</v>
      </c>
      <c r="CJ7" s="24">
        <v>224.88</v>
      </c>
      <c r="CK7" s="24">
        <v>228.64</v>
      </c>
      <c r="CL7" s="24">
        <v>216.39</v>
      </c>
      <c r="CM7" s="24">
        <v>57.78</v>
      </c>
      <c r="CN7" s="24">
        <v>57.33</v>
      </c>
      <c r="CO7" s="24">
        <v>53.48</v>
      </c>
      <c r="CP7" s="24">
        <v>60.07</v>
      </c>
      <c r="CQ7" s="24">
        <v>63.26</v>
      </c>
      <c r="CR7" s="24">
        <v>37.08</v>
      </c>
      <c r="CS7" s="24">
        <v>37.46</v>
      </c>
      <c r="CT7" s="24">
        <v>42.47</v>
      </c>
      <c r="CU7" s="24">
        <v>42.4</v>
      </c>
      <c r="CV7" s="24">
        <v>42.28</v>
      </c>
      <c r="CW7" s="24">
        <v>42.57</v>
      </c>
      <c r="CX7" s="24">
        <v>86.45</v>
      </c>
      <c r="CY7" s="24">
        <v>87.47</v>
      </c>
      <c r="CZ7" s="24">
        <v>87.78</v>
      </c>
      <c r="DA7" s="24">
        <v>88.78</v>
      </c>
      <c r="DB7" s="24">
        <v>88.79</v>
      </c>
      <c r="DC7" s="24">
        <v>67.22</v>
      </c>
      <c r="DD7" s="24">
        <v>67.459999999999994</v>
      </c>
      <c r="DE7" s="24">
        <v>83.75</v>
      </c>
      <c r="DF7" s="24">
        <v>84.19</v>
      </c>
      <c r="DG7" s="24">
        <v>84.34</v>
      </c>
      <c r="DH7" s="24">
        <v>85.24</v>
      </c>
      <c r="DI7" s="24">
        <v>18.95</v>
      </c>
      <c r="DJ7" s="24">
        <v>21.66</v>
      </c>
      <c r="DK7" s="24">
        <v>23.38</v>
      </c>
      <c r="DL7" s="24">
        <v>26.01</v>
      </c>
      <c r="DM7" s="24">
        <v>28.61</v>
      </c>
      <c r="DN7" s="24">
        <v>14.76</v>
      </c>
      <c r="DO7" s="24">
        <v>15.02</v>
      </c>
      <c r="DP7" s="24">
        <v>24.68</v>
      </c>
      <c r="DQ7" s="24">
        <v>21.36</v>
      </c>
      <c r="DR7" s="24">
        <v>22.79</v>
      </c>
      <c r="DS7" s="24">
        <v>25.87</v>
      </c>
      <c r="DT7" s="24">
        <v>0</v>
      </c>
      <c r="DU7" s="24">
        <v>0</v>
      </c>
      <c r="DV7" s="24">
        <v>0</v>
      </c>
      <c r="DW7" s="24">
        <v>0</v>
      </c>
      <c r="DX7" s="24">
        <v>0</v>
      </c>
      <c r="DY7" s="24">
        <v>0</v>
      </c>
      <c r="DZ7" s="24">
        <v>0</v>
      </c>
      <c r="EA7" s="24">
        <v>8.6199999999999992</v>
      </c>
      <c r="EB7" s="24">
        <v>0.01</v>
      </c>
      <c r="EC7" s="24">
        <v>0.01</v>
      </c>
      <c r="ED7" s="24">
        <v>0.01</v>
      </c>
      <c r="EE7" s="24">
        <v>0</v>
      </c>
      <c r="EF7" s="24">
        <v>0</v>
      </c>
      <c r="EG7" s="24">
        <v>0</v>
      </c>
      <c r="EH7" s="24">
        <v>0</v>
      </c>
      <c r="EI7" s="24">
        <v>0</v>
      </c>
      <c r="EJ7" s="24">
        <v>0.13</v>
      </c>
      <c r="EK7" s="24">
        <v>0.09</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2023-01-19T02:19:29Z</cp:lastPrinted>
  <dcterms:created xsi:type="dcterms:W3CDTF">2022-12-01T01:25:37Z</dcterms:created>
  <dcterms:modified xsi:type="dcterms:W3CDTF">2023-01-19T02:41:56Z</dcterms:modified>
  <cp:category/>
</cp:coreProperties>
</file>