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3\7.経営比較分析表\経営比較分析表\"/>
    </mc:Choice>
  </mc:AlternateContent>
  <workbookProtection workbookAlgorithmName="SHA-512" workbookHashValue="odJ9ZEfO0XgC5dKugwFravsP3jsrSpQ4+IQjjD21wdyfR4G1AokCvzy4VxxlbvwFGyePYaRuhDKwd2tHOFN59w==" workbookSaltValue="5UQVDjOIneV5O8sGMmGdX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<sst xmlns="http://schemas.openxmlformats.org/spreadsheetml/2006/main" count="231" uniqueCount="116">
  <si>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</si>
  <si>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</si>
  <si>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</si>
  <si>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</si>
  <si>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</si>
  <si>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</si>
  <si>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</si>
  <si>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</si>
  <si>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</si>
  <si>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</si>
  <si>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</si>
  <si>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</si>
  <si>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</si>
  <si>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</si>
  <si>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</si>
  <si>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</si>
  <si>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</si>
  <si>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</si>
  <si>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</si>
  <si>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</si>
  <si>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</si>
  <si>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</si>
  <si>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</si>
  <si>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</si>
  <si>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</si>
  <si>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</si>
  <si>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</si>
  <si>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</si>
  <si>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</si>
  <si>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</si>
  <si>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</si>
  <si>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</si>
  <si>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</si>
  <si>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</si>
  <si>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</si>
  <si>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</si>
  <si>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</si>
  <si>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</si>
  <si>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</si>
  <si>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</si>
  <si>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</si>
  <si>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</si>
  <si>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</si>
  <si>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</si>
  <si>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</si>
  <si>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</si>
  <si>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</si>
  <si>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</si>
  <si>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</si>
  <si>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</si>
  <si>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</si>
  <si>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</si>
  <si>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</si>
  <si>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</si>
  <si>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</si>
  <si>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</si>
  <si>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</si>
  <si>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</si>
  <si>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</si>
  <si>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</si>
  <si>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</si>
  <si>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</si>
  <si>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</si>
  <si>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</si>
  <si>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</si>
  <si>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</si>
  <si>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</si>
  <si>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</si>
  <si>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</si>
  <si>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</si>
  <si>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</si>
  <si>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</si>
  <si>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</si>
  <si>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</si>
  <si>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</si>
  <si>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</si>
  <si>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</si>
  <si>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</si>
  <si>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</si>
  <si>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</si>
  <si>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</si>
  <si>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</si>
  <si>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</si>
  <si>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</si>
  <si>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</si>
  <si>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</si>
  <si>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</si>
  <si>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</si>
  <si>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</si>
  <si>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</si>
  <si>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</si>
  <si>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</si>
  <si>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</si>
  <si>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</si>
  <si>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</si>
  <si>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</si>
  <si>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</si>
  <si>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</si>
  <si>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</si>
  <si>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</si>
  <si>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</si>
  <si>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</si>
  <si>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</si>
  <si>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</si>
  <si>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</si>
  <si>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</si>
  <si>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</si>
  <si>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</si>
  <si>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</si>
  <si>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</si>
  <si>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</si>
  <si>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</si>
  <si>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</si>
  <si>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経常収支比率は、100％を超え、単年度収支は黒字であり、累積欠損金は発生していない。
　流動比率は、100％を上回っており、短期的な債務に対する支払い能力はある。
　企業債残高対事業規模比率は、依然として類似団体平均値より低くなっており、健全な経営であるといえる。
　経費回収率は100％を上回っており、汚水に係る費用を下水道使用料で賄うことができている。
　汚水処理原価は、減少傾向にあるが、類似団体平均値を下回っている。
　施設利用率は、前年度に比べ晴天時平均処理水量が減少したことにより、下降している。
　水洗化率は、前年度に比べ上昇した。引き続き使用料収入の確保を図るため、水洗化率向上に繋がる取組みを講じていく。</t>
    <rPh sb="228" eb="230">
      <t>セイテン</t>
    </rPh>
    <rPh sb="230" eb="231">
      <t>ジ</t>
    </rPh>
    <rPh sb="231" eb="233">
      <t>ヘイキン</t>
    </rPh>
    <rPh sb="233" eb="235">
      <t>ショリ</t>
    </rPh>
    <rPh sb="235" eb="237">
      <t>スイリョウ</t>
    </rPh>
    <rPh sb="238" eb="240">
      <t>ゲンショウ</t>
    </rPh>
    <rPh sb="248" eb="250">
      <t>カコウ</t>
    </rPh>
    <phoneticPr fontId="4"/>
  </si>
  <si>
    <t>　有形固定資産減価率は、類似団体平均値より高くなっている。遠軽町の公共下水道事業は昭和60年度に供用開始をしており、30年以上が経過しているため、年々増加している。
　管渠については、標準耐用年数である50年を経過した管渠はないが、今後10～20年後に改築・更新を迎え、計画的な更新が必要となる。
　処理場、ポンプ場の機械、電気設備については、改築・更新の時期を迎え、計画的な改築・更新を実施している。</t>
    <phoneticPr fontId="4"/>
  </si>
  <si>
    <t>　今後人口減少に伴う使用料収入の減少が避けられないことに加え、処理施設や管渠の老朽化が進み、計画的な更新とそれに伴う財源確保が課題となるため、投資の効率化と維持管理費等の削減により経営改善を図っていくことが必要である。
　また、「経営戦略」に基づき経営基盤の強化と財政マネジメントの向上に取り組み、事業の安定的経営を行っていく。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</si>
</sst>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4-4421-8B5F-D2E2833E04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0.23</c:v>
                </c:pt>
                <c:pt idx="1">
                  <c:v>0.21</c:v>
                </c:pt>
                <c:pt idx="2">
                  <c:v>0.17</c:v>
                </c:pt>
                <c:pt idx="3">
                  <c:v>0.15</c:v>
                </c:pt>
                <c:pt idx="4">
                  <c:v>0.15</c:v>
                </c:pt>
              </c:numCache>
            </c:numRef>
          </c:val>
          <c:smooth val="0"/>
          <c:extLst>
            <c:ext xmlns:c16="http://schemas.microsoft.com/office/drawing/2014/chart" uri="{C3380CC4-5D6E-409C-BE32-E72D297353CC}">
              <c16:uniqueId val="{00000001-2894-4421-8B5F-D2E2833E04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65.53</c:v>
                </c:pt>
                <c:pt idx="1">
                  <c:v>65.2</c:v>
                </c:pt>
                <c:pt idx="2">
                  <c:v>61.28</c:v>
                </c:pt>
                <c:pt idx="3">
                  <c:v>67.3</c:v>
                </c:pt>
                <c:pt idx="4">
                  <c:v>66.22</c:v>
                </c:pt>
              </c:numCache>
            </c:numRef>
          </c:val>
          <c:extLst>
            <c:ext xmlns:c16="http://schemas.microsoft.com/office/drawing/2014/chart" uri="{C3380CC4-5D6E-409C-BE32-E72D297353CC}">
              <c16:uniqueId val="{00000000-33BA-489E-A85F-26CF6B74A9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c:v>
                </c:pt>
                <c:pt idx="1">
                  <c:v>58</c:v>
                </c:pt>
                <c:pt idx="2">
                  <c:v>57.42</c:v>
                </c:pt>
                <c:pt idx="3">
                  <c:v>56.72</c:v>
                </c:pt>
                <c:pt idx="4">
                  <c:v>56.43</c:v>
                </c:pt>
              </c:numCache>
            </c:numRef>
          </c:val>
          <c:smooth val="0"/>
          <c:extLst>
            <c:ext xmlns:c16="http://schemas.microsoft.com/office/drawing/2014/chart" uri="{C3380CC4-5D6E-409C-BE32-E72D297353CC}">
              <c16:uniqueId val="{00000001-33BA-489E-A85F-26CF6B74A9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89.76</c:v>
                </c:pt>
                <c:pt idx="1">
                  <c:v>90.3</c:v>
                </c:pt>
                <c:pt idx="2">
                  <c:v>92.93</c:v>
                </c:pt>
                <c:pt idx="3">
                  <c:v>93.55</c:v>
                </c:pt>
                <c:pt idx="4">
                  <c:v>94.09</c:v>
                </c:pt>
              </c:numCache>
            </c:numRef>
          </c:val>
          <c:extLst>
            <c:ext xmlns:c16="http://schemas.microsoft.com/office/drawing/2014/chart" uri="{C3380CC4-5D6E-409C-BE32-E72D297353CC}">
              <c16:uniqueId val="{00000000-FD32-4FDB-80F8-046273A52FF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89.68</c:v>
                </c:pt>
                <c:pt idx="1">
                  <c:v>89.79</c:v>
                </c:pt>
                <c:pt idx="2">
                  <c:v>90.42</c:v>
                </c:pt>
                <c:pt idx="3">
                  <c:v>90.72</c:v>
                </c:pt>
                <c:pt idx="4">
                  <c:v>91.07</c:v>
                </c:pt>
              </c:numCache>
            </c:numRef>
          </c:val>
          <c:smooth val="0"/>
          <c:extLst>
            <c:ext xmlns:c16="http://schemas.microsoft.com/office/drawing/2014/chart" uri="{C3380CC4-5D6E-409C-BE32-E72D297353CC}">
              <c16:uniqueId val="{00000001-FD32-4FDB-80F8-046273A52FF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108.4</c:v>
                </c:pt>
                <c:pt idx="1">
                  <c:v>111.76</c:v>
                </c:pt>
                <c:pt idx="2">
                  <c:v>114.91</c:v>
                </c:pt>
                <c:pt idx="3">
                  <c:v>112.35</c:v>
                </c:pt>
                <c:pt idx="4">
                  <c:v>108.03</c:v>
                </c:pt>
              </c:numCache>
            </c:numRef>
          </c:val>
          <c:extLst>
            <c:ext xmlns:c16="http://schemas.microsoft.com/office/drawing/2014/chart" uri="{C3380CC4-5D6E-409C-BE32-E72D297353CC}">
              <c16:uniqueId val="{00000000-4E31-4F66-82B5-61E7A67E72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105.53</c:v>
                </c:pt>
                <c:pt idx="1">
                  <c:v>105.06</c:v>
                </c:pt>
                <c:pt idx="2">
                  <c:v>106.81</c:v>
                </c:pt>
                <c:pt idx="3">
                  <c:v>106.5</c:v>
                </c:pt>
                <c:pt idx="4">
                  <c:v>106.22</c:v>
                </c:pt>
              </c:numCache>
            </c:numRef>
          </c:val>
          <c:smooth val="0"/>
          <c:extLst>
            <c:ext xmlns:c16="http://schemas.microsoft.com/office/drawing/2014/chart" uri="{C3380CC4-5D6E-409C-BE32-E72D297353CC}">
              <c16:uniqueId val="{00000001-4E31-4F66-82B5-61E7A67E72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20.81</c:v>
                </c:pt>
                <c:pt idx="1">
                  <c:v>23.1</c:v>
                </c:pt>
                <c:pt idx="2">
                  <c:v>25.4</c:v>
                </c:pt>
                <c:pt idx="3">
                  <c:v>27.72</c:v>
                </c:pt>
                <c:pt idx="4">
                  <c:v>30.16</c:v>
                </c:pt>
              </c:numCache>
            </c:numRef>
          </c:val>
          <c:extLst>
            <c:ext xmlns:c16="http://schemas.microsoft.com/office/drawing/2014/chart" uri="{C3380CC4-5D6E-409C-BE32-E72D297353CC}">
              <c16:uniqueId val="{00000000-F7D0-401D-9A14-485F48EB09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c:v>
                </c:pt>
                <c:pt idx="1">
                  <c:v>30.6</c:v>
                </c:pt>
                <c:pt idx="2">
                  <c:v>29.23</c:v>
                </c:pt>
                <c:pt idx="3">
                  <c:v>20.78</c:v>
                </c:pt>
                <c:pt idx="4">
                  <c:v>23.54</c:v>
                </c:pt>
              </c:numCache>
            </c:numRef>
          </c:val>
          <c:smooth val="0"/>
          <c:extLst>
            <c:ext xmlns:c16="http://schemas.microsoft.com/office/drawing/2014/chart" uri="{C3380CC4-5D6E-409C-BE32-E72D297353CC}">
              <c16:uniqueId val="{00000001-F7D0-401D-9A14-485F48EB09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76-4661-8EB7-0075621BFD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1.92</c:v>
                </c:pt>
                <c:pt idx="1">
                  <c:v>1.83</c:v>
                </c:pt>
                <c:pt idx="2">
                  <c:v>1.37</c:v>
                </c:pt>
                <c:pt idx="3">
                  <c:v>1.34</c:v>
                </c:pt>
                <c:pt idx="4">
                  <c:v>1.5</c:v>
                </c:pt>
              </c:numCache>
            </c:numRef>
          </c:val>
          <c:smooth val="0"/>
          <c:extLst>
            <c:ext xmlns:c16="http://schemas.microsoft.com/office/drawing/2014/chart" uri="{C3380CC4-5D6E-409C-BE32-E72D297353CC}">
              <c16:uniqueId val="{00000001-DD76-4661-8EB7-0075621BFD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23-4B89-AA1E-5623C6974F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39.08</c:v>
                </c:pt>
                <c:pt idx="1">
                  <c:v>41.56</c:v>
                </c:pt>
                <c:pt idx="2">
                  <c:v>34.4</c:v>
                </c:pt>
                <c:pt idx="3">
                  <c:v>18.36</c:v>
                </c:pt>
                <c:pt idx="4">
                  <c:v>18.010000000000002</c:v>
                </c:pt>
              </c:numCache>
            </c:numRef>
          </c:val>
          <c:smooth val="0"/>
          <c:extLst>
            <c:ext xmlns:c16="http://schemas.microsoft.com/office/drawing/2014/chart" uri="{C3380CC4-5D6E-409C-BE32-E72D297353CC}">
              <c16:uniqueId val="{00000001-BD23-4B89-AA1E-5623C6974F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137.13999999999999</c:v>
                </c:pt>
                <c:pt idx="1">
                  <c:v>141.12</c:v>
                </c:pt>
                <c:pt idx="2">
                  <c:v>151.66</c:v>
                </c:pt>
                <c:pt idx="3">
                  <c:v>140.21</c:v>
                </c:pt>
                <c:pt idx="4">
                  <c:v>145.78</c:v>
                </c:pt>
              </c:numCache>
            </c:numRef>
          </c:val>
          <c:extLst>
            <c:ext xmlns:c16="http://schemas.microsoft.com/office/drawing/2014/chart" uri="{C3380CC4-5D6E-409C-BE32-E72D297353CC}">
              <c16:uniqueId val="{00000000-963C-438C-AF07-AC3551BC1B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81.33</c:v>
                </c:pt>
                <c:pt idx="1">
                  <c:v>80.81</c:v>
                </c:pt>
                <c:pt idx="2">
                  <c:v>68.17</c:v>
                </c:pt>
                <c:pt idx="3">
                  <c:v>55.6</c:v>
                </c:pt>
                <c:pt idx="4">
                  <c:v>59.4</c:v>
                </c:pt>
              </c:numCache>
            </c:numRef>
          </c:val>
          <c:smooth val="0"/>
          <c:extLst>
            <c:ext xmlns:c16="http://schemas.microsoft.com/office/drawing/2014/chart" uri="{C3380CC4-5D6E-409C-BE32-E72D297353CC}">
              <c16:uniqueId val="{00000001-963C-438C-AF07-AC3551BC1B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236.76</c:v>
                </c:pt>
                <c:pt idx="1">
                  <c:v>237.26</c:v>
                </c:pt>
                <c:pt idx="2">
                  <c:v>199.36</c:v>
                </c:pt>
                <c:pt idx="3">
                  <c:v>187.16</c:v>
                </c:pt>
                <c:pt idx="4">
                  <c:v>226.64</c:v>
                </c:pt>
              </c:numCache>
            </c:numRef>
          </c:val>
          <c:extLst>
            <c:ext xmlns:c16="http://schemas.microsoft.com/office/drawing/2014/chart" uri="{C3380CC4-5D6E-409C-BE32-E72D297353CC}">
              <c16:uniqueId val="{00000000-5B0E-4242-B990-EAD81DF9A0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799.11</c:v>
                </c:pt>
                <c:pt idx="1">
                  <c:v>768.62</c:v>
                </c:pt>
                <c:pt idx="2">
                  <c:v>789.44</c:v>
                </c:pt>
                <c:pt idx="3">
                  <c:v>789.08</c:v>
                </c:pt>
                <c:pt idx="4">
                  <c:v>747.84</c:v>
                </c:pt>
              </c:numCache>
            </c:numRef>
          </c:val>
          <c:smooth val="0"/>
          <c:extLst>
            <c:ext xmlns:c16="http://schemas.microsoft.com/office/drawing/2014/chart" uri="{C3380CC4-5D6E-409C-BE32-E72D297353CC}">
              <c16:uniqueId val="{00000001-5B0E-4242-B990-EAD81DF9A0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110.03</c:v>
                </c:pt>
                <c:pt idx="1">
                  <c:v>116.91</c:v>
                </c:pt>
                <c:pt idx="2">
                  <c:v>115.92</c:v>
                </c:pt>
                <c:pt idx="3">
                  <c:v>115.47</c:v>
                </c:pt>
                <c:pt idx="4">
                  <c:v>119.74</c:v>
                </c:pt>
              </c:numCache>
            </c:numRef>
          </c:val>
          <c:extLst>
            <c:ext xmlns:c16="http://schemas.microsoft.com/office/drawing/2014/chart" uri="{C3380CC4-5D6E-409C-BE32-E72D297353CC}">
              <c16:uniqueId val="{00000000-E813-4549-9531-83588DB451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87.69</c:v>
                </c:pt>
                <c:pt idx="1">
                  <c:v>88.06</c:v>
                </c:pt>
                <c:pt idx="2">
                  <c:v>87.29</c:v>
                </c:pt>
                <c:pt idx="3">
                  <c:v>88.25</c:v>
                </c:pt>
                <c:pt idx="4">
                  <c:v>90.17</c:v>
                </c:pt>
              </c:numCache>
            </c:numRef>
          </c:val>
          <c:smooth val="0"/>
          <c:extLst>
            <c:ext xmlns:c16="http://schemas.microsoft.com/office/drawing/2014/chart" uri="{C3380CC4-5D6E-409C-BE32-E72D297353CC}">
              <c16:uniqueId val="{00000001-E813-4549-9531-83588DB451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183.93</c:v>
                </c:pt>
                <c:pt idx="1">
                  <c:v>173.7</c:v>
                </c:pt>
                <c:pt idx="2">
                  <c:v>175.45</c:v>
                </c:pt>
                <c:pt idx="3">
                  <c:v>173.74</c:v>
                </c:pt>
                <c:pt idx="4">
                  <c:v>166.53</c:v>
                </c:pt>
              </c:numCache>
            </c:numRef>
          </c:val>
          <c:extLst>
            <c:ext xmlns:c16="http://schemas.microsoft.com/office/drawing/2014/chart" uri="{C3380CC4-5D6E-409C-BE32-E72D297353CC}">
              <c16:uniqueId val="{00000000-FC5C-40E7-A5AA-1EB70A43F4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180.07</c:v>
                </c:pt>
                <c:pt idx="1">
                  <c:v>179.32</c:v>
                </c:pt>
                <c:pt idx="2">
                  <c:v>176.67</c:v>
                </c:pt>
                <c:pt idx="3">
                  <c:v>176.37</c:v>
                </c:pt>
                <c:pt idx="4">
                  <c:v>173.17</c:v>
                </c:pt>
              </c:numCache>
            </c:numRef>
          </c:val>
          <c:smooth val="0"/>
          <c:extLst>
            <c:ext xmlns:c16="http://schemas.microsoft.com/office/drawing/2014/chart" uri="{C3380CC4-5D6E-409C-BE32-E72D297353CC}">
              <c16:uniqueId val="{00000001-FC5C-40E7-A5AA-1EB70A43F4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遠軽町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Cc1</v>
      </c>
      <c r="X8" s="66"/>
      <c r="Y8" s="66"/>
      <c r="Z8" s="66"/>
      <c r="AA8" s="66"/>
      <c r="AB8" s="66"/>
      <c r="AC8" s="66"/>
      <c r="AD8" s="67" t="str">
        <f>データ!$M$6</f>
        <v>非設置</v>
      </c>
      <c r="AE8" s="67"/>
      <c r="AF8" s="67"/>
      <c r="AG8" s="67"/>
      <c r="AH8" s="67"/>
      <c r="AI8" s="67"/>
      <c r="AJ8" s="67"/>
      <c r="AK8" s="3"/>
      <c r="AL8" s="55">
        <f>データ!S6</f>
        <v>18956</v>
      </c>
      <c r="AM8" s="55"/>
      <c r="AN8" s="55"/>
      <c r="AO8" s="55"/>
      <c r="AP8" s="55"/>
      <c r="AQ8" s="55"/>
      <c r="AR8" s="55"/>
      <c r="AS8" s="55"/>
      <c r="AT8" s="54">
        <f>データ!T6</f>
        <v>1332.45</v>
      </c>
      <c r="AU8" s="54"/>
      <c r="AV8" s="54"/>
      <c r="AW8" s="54"/>
      <c r="AX8" s="54"/>
      <c r="AY8" s="54"/>
      <c r="AZ8" s="54"/>
      <c r="BA8" s="54"/>
      <c r="BB8" s="54">
        <f>データ!U6</f>
        <v>14.23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68.19</v>
      </c>
      <c r="J10" s="54"/>
      <c r="K10" s="54"/>
      <c r="L10" s="54"/>
      <c r="M10" s="54"/>
      <c r="N10" s="54"/>
      <c r="O10" s="54"/>
      <c r="P10" s="54">
        <f>データ!P6</f>
        <v>73.78</v>
      </c>
      <c r="Q10" s="54"/>
      <c r="R10" s="54"/>
      <c r="S10" s="54"/>
      <c r="T10" s="54"/>
      <c r="U10" s="54"/>
      <c r="V10" s="54"/>
      <c r="W10" s="54">
        <f>データ!Q6</f>
        <v>57.39</v>
      </c>
      <c r="X10" s="54"/>
      <c r="Y10" s="54"/>
      <c r="Z10" s="54"/>
      <c r="AA10" s="54"/>
      <c r="AB10" s="54"/>
      <c r="AC10" s="54"/>
      <c r="AD10" s="55">
        <f>データ!R6</f>
        <v>4180</v>
      </c>
      <c r="AE10" s="55"/>
      <c r="AF10" s="55"/>
      <c r="AG10" s="55"/>
      <c r="AH10" s="55"/>
      <c r="AI10" s="55"/>
      <c r="AJ10" s="55"/>
      <c r="AK10" s="2"/>
      <c r="AL10" s="55">
        <f>データ!V6</f>
        <v>13771</v>
      </c>
      <c r="AM10" s="55"/>
      <c r="AN10" s="55"/>
      <c r="AO10" s="55"/>
      <c r="AP10" s="55"/>
      <c r="AQ10" s="55"/>
      <c r="AR10" s="55"/>
      <c r="AS10" s="55"/>
      <c r="AT10" s="54">
        <f>データ!W6</f>
        <v>5.08</v>
      </c>
      <c r="AU10" s="54"/>
      <c r="AV10" s="54"/>
      <c r="AW10" s="54"/>
      <c r="AX10" s="54"/>
      <c r="AY10" s="54"/>
      <c r="AZ10" s="54"/>
      <c r="BA10" s="54"/>
      <c r="BB10" s="54">
        <f>データ!X6</f>
        <v>2710.83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UbyTh51emiu7gAcWlh4YxMF2VtNRfVmngYu7m0+VNbv8SqKXbvU2V18gF8QGAvBgVE9pWLQoowzvVwnRIiRbA==" saltValue="Q3NPLH+lpwkY3sCj/Asn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15555</v>
      </c>
      <c r="D6" s="19">
        <f t="shared" si="3"/>
        <v>46</v>
      </c>
      <c r="E6" s="19">
        <f t="shared" si="3"/>
        <v>17</v>
      </c>
      <c r="F6" s="19">
        <f t="shared" si="3"/>
        <v>1</v>
      </c>
      <c r="G6" s="19">
        <f t="shared" si="3"/>
        <v>0</v>
      </c>
      <c r="H6" s="19" t="str">
        <f t="shared" si="3"/>
        <v>北海道　遠軽町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68.19</v>
      </c>
      <c r="P6" s="20">
        <f t="shared" si="3"/>
        <v>73.78</v>
      </c>
      <c r="Q6" s="20">
        <f t="shared" si="3"/>
        <v>57.39</v>
      </c>
      <c r="R6" s="20">
        <f t="shared" si="3"/>
        <v>4180</v>
      </c>
      <c r="S6" s="20">
        <f t="shared" si="3"/>
        <v>18956</v>
      </c>
      <c r="T6" s="20">
        <f t="shared" si="3"/>
        <v>1332.45</v>
      </c>
      <c r="U6" s="20">
        <f t="shared" si="3"/>
        <v>14.23</v>
      </c>
      <c r="V6" s="20">
        <f t="shared" si="3"/>
        <v>13771</v>
      </c>
      <c r="W6" s="20">
        <f t="shared" si="3"/>
        <v>5.08</v>
      </c>
      <c r="X6" s="20">
        <f t="shared" si="3"/>
        <v>2710.83</v>
      </c>
      <c r="Y6" s="21">
        <f>IF(Y7="",NA(),Y7)</f>
        <v>108.4</v>
      </c>
      <c r="Z6" s="21">
        <f t="shared" ref="Z6:AH6" si="4">IF(Z7="",NA(),Z7)</f>
        <v>111.76</v>
      </c>
      <c r="AA6" s="21">
        <f t="shared" si="4"/>
        <v>114.91</v>
      </c>
      <c r="AB6" s="21">
        <f t="shared" si="4"/>
        <v>112.35</v>
      </c>
      <c r="AC6" s="21">
        <f t="shared" si="4"/>
        <v>108.03</v>
      </c>
      <c r="AD6" s="21">
        <f t="shared" si="4"/>
        <v>105.53</v>
      </c>
      <c r="AE6" s="21">
        <f t="shared" si="4"/>
        <v>105.06</v>
      </c>
      <c r="AF6" s="21">
        <f t="shared" si="4"/>
        <v>106.81</v>
      </c>
      <c r="AG6" s="21">
        <f t="shared" si="4"/>
        <v>106.5</v>
      </c>
      <c r="AH6" s="21">
        <f t="shared" si="4"/>
        <v>106.22</v>
      </c>
      <c r="AI6" s="20" t="str">
        <f>IF(AI7="","",IF(AI7="-","【-】","【"&amp;SUBSTITUTE(TEXT(AI7,"#,##0.00"),"-","△")&amp;"】"))</f>
        <v>【107.02】</v>
      </c>
      <c r="AJ6" s="20">
        <f>IF(AJ7="",NA(),AJ7)</f>
        <v>0</v>
      </c>
      <c r="AK6" s="20">
        <f t="shared" ref="AK6:AS6" si="5">IF(AK7="",NA(),AK7)</f>
        <v>0</v>
      </c>
      <c r="AL6" s="20">
        <f t="shared" si="5"/>
        <v>0</v>
      </c>
      <c r="AM6" s="20">
        <f t="shared" si="5"/>
        <v>0</v>
      </c>
      <c r="AN6" s="20">
        <f t="shared" si="5"/>
        <v>0</v>
      </c>
      <c r="AO6" s="21">
        <f t="shared" si="5"/>
        <v>39.08</v>
      </c>
      <c r="AP6" s="21">
        <f t="shared" si="5"/>
        <v>41.56</v>
      </c>
      <c r="AQ6" s="21">
        <f t="shared" si="5"/>
        <v>34.4</v>
      </c>
      <c r="AR6" s="21">
        <f t="shared" si="5"/>
        <v>18.36</v>
      </c>
      <c r="AS6" s="21">
        <f t="shared" si="5"/>
        <v>18.010000000000002</v>
      </c>
      <c r="AT6" s="20" t="str">
        <f>IF(AT7="","",IF(AT7="-","【-】","【"&amp;SUBSTITUTE(TEXT(AT7,"#,##0.00"),"-","△")&amp;"】"))</f>
        <v>【3.09】</v>
      </c>
      <c r="AU6" s="21">
        <f>IF(AU7="",NA(),AU7)</f>
        <v>137.13999999999999</v>
      </c>
      <c r="AV6" s="21">
        <f t="shared" ref="AV6:BD6" si="6">IF(AV7="",NA(),AV7)</f>
        <v>141.12</v>
      </c>
      <c r="AW6" s="21">
        <f t="shared" si="6"/>
        <v>151.66</v>
      </c>
      <c r="AX6" s="21">
        <f t="shared" si="6"/>
        <v>140.21</v>
      </c>
      <c r="AY6" s="21">
        <f t="shared" si="6"/>
        <v>145.78</v>
      </c>
      <c r="AZ6" s="21">
        <f t="shared" si="6"/>
        <v>81.33</v>
      </c>
      <c r="BA6" s="21">
        <f t="shared" si="6"/>
        <v>80.81</v>
      </c>
      <c r="BB6" s="21">
        <f t="shared" si="6"/>
        <v>68.17</v>
      </c>
      <c r="BC6" s="21">
        <f t="shared" si="6"/>
        <v>55.6</v>
      </c>
      <c r="BD6" s="21">
        <f t="shared" si="6"/>
        <v>59.4</v>
      </c>
      <c r="BE6" s="20" t="str">
        <f>IF(BE7="","",IF(BE7="-","【-】","【"&amp;SUBSTITUTE(TEXT(BE7,"#,##0.00"),"-","△")&amp;"】"))</f>
        <v>【71.39】</v>
      </c>
      <c r="BF6" s="21">
        <f>IF(BF7="",NA(),BF7)</f>
        <v>236.76</v>
      </c>
      <c r="BG6" s="21">
        <f t="shared" ref="BG6:BO6" si="7">IF(BG7="",NA(),BG7)</f>
        <v>237.26</v>
      </c>
      <c r="BH6" s="21">
        <f t="shared" si="7"/>
        <v>199.36</v>
      </c>
      <c r="BI6" s="21">
        <f t="shared" si="7"/>
        <v>187.16</v>
      </c>
      <c r="BJ6" s="21">
        <f t="shared" si="7"/>
        <v>226.64</v>
      </c>
      <c r="BK6" s="21">
        <f t="shared" si="7"/>
        <v>799.11</v>
      </c>
      <c r="BL6" s="21">
        <f t="shared" si="7"/>
        <v>768.62</v>
      </c>
      <c r="BM6" s="21">
        <f t="shared" si="7"/>
        <v>789.44</v>
      </c>
      <c r="BN6" s="21">
        <f t="shared" si="7"/>
        <v>789.08</v>
      </c>
      <c r="BO6" s="21">
        <f t="shared" si="7"/>
        <v>747.84</v>
      </c>
      <c r="BP6" s="20" t="str">
        <f>IF(BP7="","",IF(BP7="-","【-】","【"&amp;SUBSTITUTE(TEXT(BP7,"#,##0.00"),"-","△")&amp;"】"))</f>
        <v>【669.11】</v>
      </c>
      <c r="BQ6" s="21">
        <f>IF(BQ7="",NA(),BQ7)</f>
        <v>110.03</v>
      </c>
      <c r="BR6" s="21">
        <f t="shared" ref="BR6:BZ6" si="8">IF(BR7="",NA(),BR7)</f>
        <v>116.91</v>
      </c>
      <c r="BS6" s="21">
        <f t="shared" si="8"/>
        <v>115.92</v>
      </c>
      <c r="BT6" s="21">
        <f t="shared" si="8"/>
        <v>115.47</v>
      </c>
      <c r="BU6" s="21">
        <f t="shared" si="8"/>
        <v>119.74</v>
      </c>
      <c r="BV6" s="21">
        <f t="shared" si="8"/>
        <v>87.69</v>
      </c>
      <c r="BW6" s="21">
        <f t="shared" si="8"/>
        <v>88.06</v>
      </c>
      <c r="BX6" s="21">
        <f t="shared" si="8"/>
        <v>87.29</v>
      </c>
      <c r="BY6" s="21">
        <f t="shared" si="8"/>
        <v>88.25</v>
      </c>
      <c r="BZ6" s="21">
        <f t="shared" si="8"/>
        <v>90.17</v>
      </c>
      <c r="CA6" s="20" t="str">
        <f>IF(CA7="","",IF(CA7="-","【-】","【"&amp;SUBSTITUTE(TEXT(CA7,"#,##0.00"),"-","△")&amp;"】"))</f>
        <v>【99.73】</v>
      </c>
      <c r="CB6" s="21">
        <f>IF(CB7="",NA(),CB7)</f>
        <v>183.93</v>
      </c>
      <c r="CC6" s="21">
        <f t="shared" ref="CC6:CK6" si="9">IF(CC7="",NA(),CC7)</f>
        <v>173.7</v>
      </c>
      <c r="CD6" s="21">
        <f t="shared" si="9"/>
        <v>175.45</v>
      </c>
      <c r="CE6" s="21">
        <f t="shared" si="9"/>
        <v>173.74</v>
      </c>
      <c r="CF6" s="21">
        <f t="shared" si="9"/>
        <v>166.53</v>
      </c>
      <c r="CG6" s="21">
        <f t="shared" si="9"/>
        <v>180.07</v>
      </c>
      <c r="CH6" s="21">
        <f t="shared" si="9"/>
        <v>179.32</v>
      </c>
      <c r="CI6" s="21">
        <f t="shared" si="9"/>
        <v>176.67</v>
      </c>
      <c r="CJ6" s="21">
        <f t="shared" si="9"/>
        <v>176.37</v>
      </c>
      <c r="CK6" s="21">
        <f t="shared" si="9"/>
        <v>173.17</v>
      </c>
      <c r="CL6" s="20" t="str">
        <f>IF(CL7="","",IF(CL7="-","【-】","【"&amp;SUBSTITUTE(TEXT(CL7,"#,##0.00"),"-","△")&amp;"】"))</f>
        <v>【134.98】</v>
      </c>
      <c r="CM6" s="21">
        <f>IF(CM7="",NA(),CM7)</f>
        <v>65.53</v>
      </c>
      <c r="CN6" s="21">
        <f t="shared" ref="CN6:CV6" si="10">IF(CN7="",NA(),CN7)</f>
        <v>65.2</v>
      </c>
      <c r="CO6" s="21">
        <f t="shared" si="10"/>
        <v>61.28</v>
      </c>
      <c r="CP6" s="21">
        <f t="shared" si="10"/>
        <v>67.3</v>
      </c>
      <c r="CQ6" s="21">
        <f t="shared" si="10"/>
        <v>66.22</v>
      </c>
      <c r="CR6" s="21">
        <f t="shared" si="10"/>
        <v>58.4</v>
      </c>
      <c r="CS6" s="21">
        <f t="shared" si="10"/>
        <v>58</v>
      </c>
      <c r="CT6" s="21">
        <f t="shared" si="10"/>
        <v>57.42</v>
      </c>
      <c r="CU6" s="21">
        <f t="shared" si="10"/>
        <v>56.72</v>
      </c>
      <c r="CV6" s="21">
        <f t="shared" si="10"/>
        <v>56.43</v>
      </c>
      <c r="CW6" s="20" t="str">
        <f>IF(CW7="","",IF(CW7="-","【-】","【"&amp;SUBSTITUTE(TEXT(CW7,"#,##0.00"),"-","△")&amp;"】"))</f>
        <v>【59.99】</v>
      </c>
      <c r="CX6" s="21">
        <f>IF(CX7="",NA(),CX7)</f>
        <v>89.76</v>
      </c>
      <c r="CY6" s="21">
        <f t="shared" ref="CY6:DG6" si="11">IF(CY7="",NA(),CY7)</f>
        <v>90.3</v>
      </c>
      <c r="CZ6" s="21">
        <f t="shared" si="11"/>
        <v>92.93</v>
      </c>
      <c r="DA6" s="21">
        <f t="shared" si="11"/>
        <v>93.55</v>
      </c>
      <c r="DB6" s="21">
        <f t="shared" si="11"/>
        <v>94.09</v>
      </c>
      <c r="DC6" s="21">
        <f t="shared" si="11"/>
        <v>89.68</v>
      </c>
      <c r="DD6" s="21">
        <f t="shared" si="11"/>
        <v>89.79</v>
      </c>
      <c r="DE6" s="21">
        <f t="shared" si="11"/>
        <v>90.42</v>
      </c>
      <c r="DF6" s="21">
        <f t="shared" si="11"/>
        <v>90.72</v>
      </c>
      <c r="DG6" s="21">
        <f t="shared" si="11"/>
        <v>91.07</v>
      </c>
      <c r="DH6" s="20" t="str">
        <f>IF(DH7="","",IF(DH7="-","【-】","【"&amp;SUBSTITUTE(TEXT(DH7,"#,##0.00"),"-","△")&amp;"】"))</f>
        <v>【95.72】</v>
      </c>
      <c r="DI6" s="21">
        <f>IF(DI7="",NA(),DI7)</f>
        <v>20.81</v>
      </c>
      <c r="DJ6" s="21">
        <f t="shared" ref="DJ6:DR6" si="12">IF(DJ7="",NA(),DJ7)</f>
        <v>23.1</v>
      </c>
      <c r="DK6" s="21">
        <f t="shared" si="12"/>
        <v>25.4</v>
      </c>
      <c r="DL6" s="21">
        <f t="shared" si="12"/>
        <v>27.72</v>
      </c>
      <c r="DM6" s="21">
        <f t="shared" si="12"/>
        <v>30.16</v>
      </c>
      <c r="DN6" s="21">
        <f t="shared" si="12"/>
        <v>29.5</v>
      </c>
      <c r="DO6" s="21">
        <f t="shared" si="12"/>
        <v>30.6</v>
      </c>
      <c r="DP6" s="21">
        <f t="shared" si="12"/>
        <v>29.23</v>
      </c>
      <c r="DQ6" s="21">
        <f t="shared" si="12"/>
        <v>20.78</v>
      </c>
      <c r="DR6" s="21">
        <f t="shared" si="12"/>
        <v>23.54</v>
      </c>
      <c r="DS6" s="20" t="str">
        <f>IF(DS7="","",IF(DS7="-","【-】","【"&amp;SUBSTITUTE(TEXT(DS7,"#,##0.00"),"-","△")&amp;"】"))</f>
        <v>【38.17】</v>
      </c>
      <c r="DT6" s="20">
        <f>IF(DT7="",NA(),DT7)</f>
        <v>0</v>
      </c>
      <c r="DU6" s="20">
        <f t="shared" ref="DU6:EC6" si="13">IF(DU7="",NA(),DU7)</f>
        <v>0</v>
      </c>
      <c r="DV6" s="20">
        <f t="shared" si="13"/>
        <v>0</v>
      </c>
      <c r="DW6" s="20">
        <f t="shared" si="13"/>
        <v>0</v>
      </c>
      <c r="DX6" s="20">
        <f t="shared" si="13"/>
        <v>0</v>
      </c>
      <c r="DY6" s="21">
        <f t="shared" si="13"/>
        <v>1.92</v>
      </c>
      <c r="DZ6" s="21">
        <f t="shared" si="13"/>
        <v>1.83</v>
      </c>
      <c r="EA6" s="21">
        <f t="shared" si="13"/>
        <v>1.37</v>
      </c>
      <c r="EB6" s="21">
        <f t="shared" si="13"/>
        <v>1.34</v>
      </c>
      <c r="EC6" s="21">
        <f t="shared" si="13"/>
        <v>1.5</v>
      </c>
      <c r="ED6" s="20" t="str">
        <f>IF(ED7="","",IF(ED7="-","【-】","【"&amp;SUBSTITUTE(TEXT(ED7,"#,##0.00"),"-","△")&amp;"】"))</f>
        <v>【6.54】</v>
      </c>
      <c r="EE6" s="20">
        <f>IF(EE7="",NA(),EE7)</f>
        <v>0</v>
      </c>
      <c r="EF6" s="20">
        <f t="shared" ref="EF6:EN6" si="14">IF(EF7="",NA(),EF7)</f>
        <v>0</v>
      </c>
      <c r="EG6" s="20">
        <f t="shared" si="14"/>
        <v>0</v>
      </c>
      <c r="EH6" s="20">
        <f t="shared" si="14"/>
        <v>0</v>
      </c>
      <c r="EI6" s="20">
        <f t="shared" si="14"/>
        <v>0</v>
      </c>
      <c r="EJ6" s="21">
        <f t="shared" si="14"/>
        <v>0.23</v>
      </c>
      <c r="EK6" s="21">
        <f t="shared" si="14"/>
        <v>0.21</v>
      </c>
      <c r="EL6" s="21">
        <f t="shared" si="14"/>
        <v>0.17</v>
      </c>
      <c r="EM6" s="21">
        <f t="shared" si="14"/>
        <v>0.15</v>
      </c>
      <c r="EN6" s="21">
        <f t="shared" si="14"/>
        <v>0.15</v>
      </c>
      <c r="EO6" s="20" t="str">
        <f>IF(EO7="","",IF(EO7="-","【-】","【"&amp;SUBSTITUTE(TEXT(EO7,"#,##0.00"),"-","△")&amp;"】"))</f>
        <v>【0.24】</v>
      </c>
    </row>
    <row r="7" spans="1:148" s="22" customFormat="1" x14ac:dyDescent="0.15">
      <c r="A7" s="14"/>
      <c r="B7" s="23">
        <v>2021</v>
      </c>
      <c r="C7" s="23">
        <v>15555</v>
      </c>
      <c r="D7" s="23">
        <v>46</v>
      </c>
      <c r="E7" s="23">
        <v>17</v>
      </c>
      <c r="F7" s="23">
        <v>1</v>
      </c>
      <c r="G7" s="23">
        <v>0</v>
      </c>
      <c r="H7" s="23" t="s">
        <v>96</v>
      </c>
      <c r="I7" s="23" t="s">
        <v>97</v>
      </c>
      <c r="J7" s="23" t="s">
        <v>98</v>
      </c>
      <c r="K7" s="23" t="s">
        <v>99</v>
      </c>
      <c r="L7" s="23" t="s">
        <v>100</v>
      </c>
      <c r="M7" s="23" t="s">
        <v>101</v>
      </c>
      <c r="N7" s="24" t="s">
        <v>102</v>
      </c>
      <c r="O7" s="24">
        <v>68.19</v>
      </c>
      <c r="P7" s="24">
        <v>73.78</v>
      </c>
      <c r="Q7" s="24">
        <v>57.39</v>
      </c>
      <c r="R7" s="24">
        <v>4180</v>
      </c>
      <c r="S7" s="24">
        <v>18956</v>
      </c>
      <c r="T7" s="24">
        <v>1332.45</v>
      </c>
      <c r="U7" s="24">
        <v>14.23</v>
      </c>
      <c r="V7" s="24">
        <v>13771</v>
      </c>
      <c r="W7" s="24">
        <v>5.08</v>
      </c>
      <c r="X7" s="24">
        <v>2710.83</v>
      </c>
      <c r="Y7" s="24">
        <v>108.4</v>
      </c>
      <c r="Z7" s="24">
        <v>111.76</v>
      </c>
      <c r="AA7" s="24">
        <v>114.91</v>
      </c>
      <c r="AB7" s="24">
        <v>112.35</v>
      </c>
      <c r="AC7" s="24">
        <v>108.03</v>
      </c>
      <c r="AD7" s="24">
        <v>105.53</v>
      </c>
      <c r="AE7" s="24">
        <v>105.06</v>
      </c>
      <c r="AF7" s="24">
        <v>106.81</v>
      </c>
      <c r="AG7" s="24">
        <v>106.5</v>
      </c>
      <c r="AH7" s="24">
        <v>106.22</v>
      </c>
      <c r="AI7" s="24">
        <v>107.02</v>
      </c>
      <c r="AJ7" s="24">
        <v>0</v>
      </c>
      <c r="AK7" s="24">
        <v>0</v>
      </c>
      <c r="AL7" s="24">
        <v>0</v>
      </c>
      <c r="AM7" s="24">
        <v>0</v>
      </c>
      <c r="AN7" s="24">
        <v>0</v>
      </c>
      <c r="AO7" s="24">
        <v>39.08</v>
      </c>
      <c r="AP7" s="24">
        <v>41.56</v>
      </c>
      <c r="AQ7" s="24">
        <v>34.4</v>
      </c>
      <c r="AR7" s="24">
        <v>18.36</v>
      </c>
      <c r="AS7" s="24">
        <v>18.010000000000002</v>
      </c>
      <c r="AT7" s="24">
        <v>3.09</v>
      </c>
      <c r="AU7" s="24">
        <v>137.13999999999999</v>
      </c>
      <c r="AV7" s="24">
        <v>141.12</v>
      </c>
      <c r="AW7" s="24">
        <v>151.66</v>
      </c>
      <c r="AX7" s="24">
        <v>140.21</v>
      </c>
      <c r="AY7" s="24">
        <v>145.78</v>
      </c>
      <c r="AZ7" s="24">
        <v>81.33</v>
      </c>
      <c r="BA7" s="24">
        <v>80.81</v>
      </c>
      <c r="BB7" s="24">
        <v>68.17</v>
      </c>
      <c r="BC7" s="24">
        <v>55.6</v>
      </c>
      <c r="BD7" s="24">
        <v>59.4</v>
      </c>
      <c r="BE7" s="24">
        <v>71.39</v>
      </c>
      <c r="BF7" s="24">
        <v>236.76</v>
      </c>
      <c r="BG7" s="24">
        <v>237.26</v>
      </c>
      <c r="BH7" s="24">
        <v>199.36</v>
      </c>
      <c r="BI7" s="24">
        <v>187.16</v>
      </c>
      <c r="BJ7" s="24">
        <v>226.64</v>
      </c>
      <c r="BK7" s="24">
        <v>799.11</v>
      </c>
      <c r="BL7" s="24">
        <v>768.62</v>
      </c>
      <c r="BM7" s="24">
        <v>789.44</v>
      </c>
      <c r="BN7" s="24">
        <v>789.08</v>
      </c>
      <c r="BO7" s="24">
        <v>747.84</v>
      </c>
      <c r="BP7" s="24">
        <v>669.11</v>
      </c>
      <c r="BQ7" s="24">
        <v>110.03</v>
      </c>
      <c r="BR7" s="24">
        <v>116.91</v>
      </c>
      <c r="BS7" s="24">
        <v>115.92</v>
      </c>
      <c r="BT7" s="24">
        <v>115.47</v>
      </c>
      <c r="BU7" s="24">
        <v>119.74</v>
      </c>
      <c r="BV7" s="24">
        <v>87.69</v>
      </c>
      <c r="BW7" s="24">
        <v>88.06</v>
      </c>
      <c r="BX7" s="24">
        <v>87.29</v>
      </c>
      <c r="BY7" s="24">
        <v>88.25</v>
      </c>
      <c r="BZ7" s="24">
        <v>90.17</v>
      </c>
      <c r="CA7" s="24">
        <v>99.73</v>
      </c>
      <c r="CB7" s="24">
        <v>183.93</v>
      </c>
      <c r="CC7" s="24">
        <v>173.7</v>
      </c>
      <c r="CD7" s="24">
        <v>175.45</v>
      </c>
      <c r="CE7" s="24">
        <v>173.74</v>
      </c>
      <c r="CF7" s="24">
        <v>166.53</v>
      </c>
      <c r="CG7" s="24">
        <v>180.07</v>
      </c>
      <c r="CH7" s="24">
        <v>179.32</v>
      </c>
      <c r="CI7" s="24">
        <v>176.67</v>
      </c>
      <c r="CJ7" s="24">
        <v>176.37</v>
      </c>
      <c r="CK7" s="24">
        <v>173.17</v>
      </c>
      <c r="CL7" s="24">
        <v>134.97999999999999</v>
      </c>
      <c r="CM7" s="24">
        <v>65.53</v>
      </c>
      <c r="CN7" s="24">
        <v>65.2</v>
      </c>
      <c r="CO7" s="24">
        <v>61.28</v>
      </c>
      <c r="CP7" s="24">
        <v>67.3</v>
      </c>
      <c r="CQ7" s="24">
        <v>66.22</v>
      </c>
      <c r="CR7" s="24">
        <v>58.4</v>
      </c>
      <c r="CS7" s="24">
        <v>58</v>
      </c>
      <c r="CT7" s="24">
        <v>57.42</v>
      </c>
      <c r="CU7" s="24">
        <v>56.72</v>
      </c>
      <c r="CV7" s="24">
        <v>56.43</v>
      </c>
      <c r="CW7" s="24">
        <v>59.99</v>
      </c>
      <c r="CX7" s="24">
        <v>89.76</v>
      </c>
      <c r="CY7" s="24">
        <v>90.3</v>
      </c>
      <c r="CZ7" s="24">
        <v>92.93</v>
      </c>
      <c r="DA7" s="24">
        <v>93.55</v>
      </c>
      <c r="DB7" s="24">
        <v>94.09</v>
      </c>
      <c r="DC7" s="24">
        <v>89.68</v>
      </c>
      <c r="DD7" s="24">
        <v>89.79</v>
      </c>
      <c r="DE7" s="24">
        <v>90.42</v>
      </c>
      <c r="DF7" s="24">
        <v>90.72</v>
      </c>
      <c r="DG7" s="24">
        <v>91.07</v>
      </c>
      <c r="DH7" s="24">
        <v>95.72</v>
      </c>
      <c r="DI7" s="24">
        <v>20.81</v>
      </c>
      <c r="DJ7" s="24">
        <v>23.1</v>
      </c>
      <c r="DK7" s="24">
        <v>25.4</v>
      </c>
      <c r="DL7" s="24">
        <v>27.72</v>
      </c>
      <c r="DM7" s="24">
        <v>30.16</v>
      </c>
      <c r="DN7" s="24">
        <v>29.5</v>
      </c>
      <c r="DO7" s="24">
        <v>30.6</v>
      </c>
      <c r="DP7" s="24">
        <v>29.23</v>
      </c>
      <c r="DQ7" s="24">
        <v>20.78</v>
      </c>
      <c r="DR7" s="24">
        <v>23.54</v>
      </c>
      <c r="DS7" s="24">
        <v>38.17</v>
      </c>
      <c r="DT7" s="24">
        <v>0</v>
      </c>
      <c r="DU7" s="24">
        <v>0</v>
      </c>
      <c r="DV7" s="24">
        <v>0</v>
      </c>
      <c r="DW7" s="24">
        <v>0</v>
      </c>
      <c r="DX7" s="24">
        <v>0</v>
      </c>
      <c r="DY7" s="24">
        <v>1.92</v>
      </c>
      <c r="DZ7" s="24">
        <v>1.83</v>
      </c>
      <c r="EA7" s="24">
        <v>1.37</v>
      </c>
      <c r="EB7" s="24">
        <v>1.34</v>
      </c>
      <c r="EC7" s="24">
        <v>1.5</v>
      </c>
      <c r="ED7" s="24">
        <v>6.54</v>
      </c>
      <c r="EE7" s="24">
        <v>0</v>
      </c>
      <c r="EF7" s="24">
        <v>0</v>
      </c>
      <c r="EG7" s="24">
        <v>0</v>
      </c>
      <c r="EH7" s="24">
        <v>0</v>
      </c>
      <c r="EI7" s="24">
        <v>0</v>
      </c>
      <c r="EJ7" s="24">
        <v>0.23</v>
      </c>
      <c r="EK7" s="24">
        <v>0.21</v>
      </c>
      <c r="EL7" s="24">
        <v>0.17</v>
      </c>
      <c r="EM7" s="24">
        <v>0.15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2023-01-12T23:26:03Z</dcterms:created>
  <dcterms:modified xsi:type="dcterms:W3CDTF">2023-01-18T05:27:42Z</dcterms:modified>
  <cp:category/>
</cp:coreProperties>
</file>