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file01\DATA\経済部\水道課\share\Soumusyo\R2\8.経営比較分析表\経営比較分析表\"/>
    </mc:Choice>
  </mc:AlternateContent>
  <workbookProtection workbookAlgorithmName="SHA-512" workbookHashValue="OwjXMBaif5WjHPBtXRpL65esargRN6qKKxPy1Z9S0dI62JKExOYzFDWrvR0HAmlVAc+KFgyzUV3Fu/CC4gtZXA==" workbookSaltValue="e5ABSeXBN7gvC/BVc03AS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AT10" i="4"/>
  <c r="AL10" i="4"/>
  <c r="W10" i="4"/>
  <c r="I10" i="4"/>
  <c r="BB8" i="4"/>
  <c r="AL8" i="4"/>
  <c r="AD8" i="4"/>
  <c r="P8" i="4"/>
  <c r="I8" i="4"/>
  <c r="B8" i="4"/>
</calcChain>
</file>

<file path=xl/sharedStrings.xml><?xml version="1.0" encoding="utf-8"?>
<sst xmlns="http://schemas.openxmlformats.org/spreadsheetml/2006/main" count="247" uniqueCount="121">
  <si>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</si>
  <si>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</si>
  <si>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</si>
  <si>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</si>
  <si>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</si>
  <si>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</si>
  <si>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</si>
  <si>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</si>
  <si>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</si>
  <si>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</si>
  <si>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</si>
  <si>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</si>
  <si>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</si>
  <si>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</si>
  <si>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</si>
  <si>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</si>
  <si>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</si>
  <si>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</si>
  <si>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</si>
  <si>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</si>
  <si>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</si>
  <si>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</si>
  <si>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</si>
  <si>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</si>
  <si>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</si>
  <si>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</si>
  <si>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</si>
  <si>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</si>
  <si>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</si>
  <si>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</si>
  <si>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</si>
  <si>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</si>
  <si>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</si>
  <si>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</si>
  <si>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</si>
  <si>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</si>
  <si>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</si>
  <si>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</si>
  <si>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</si>
  <si>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</si>
  <si>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</si>
  <si>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</si>
  <si>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</si>
  <si>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</si>
  <si>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</si>
  <si>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</si>
  <si>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</si>
  <si>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</si>
  <si>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</si>
  <si>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</si>
  <si>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</si>
  <si>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</si>
  <si>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</si>
  <si>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</si>
  <si>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</si>
  <si>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</si>
  <si>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</si>
  <si>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</si>
  <si>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</si>
  <si>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</si>
  <si>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</si>
  <si>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</si>
  <si>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</si>
  <si>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</si>
  <si>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</si>
  <si>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</si>
  <si>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</si>
  <si>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</si>
  <si>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</si>
  <si>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</si>
  <si>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</si>
  <si>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</si>
  <si>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</si>
  <si>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</si>
  <si>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</si>
  <si>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</si>
  <si>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</si>
  <si>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</si>
  <si>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</si>
  <si>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</si>
  <si>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</si>
  <si>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</si>
  <si>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</si>
  <si>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</si>
  <si>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</si>
  <si>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</si>
  <si>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</si>
  <si>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</si>
  <si>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</si>
  <si>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</si>
  <si>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</si>
  <si>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</si>
  <si>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</si>
  <si>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</si>
  <si>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</si>
  <si>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</si>
  <si>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</si>
  <si>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</si>
  <si>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</si>
  <si>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遠軽町</t>
  </si>
  <si>
    <t>法非適用</t>
  </si>
  <si>
    <t>下水道事業</t>
  </si>
  <si>
    <t>個別排水処理</t>
  </si>
  <si>
    <t>L3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</si>
  <si>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</si>
  <si>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</si>
  <si>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</si>
  <si>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</si>
  <si>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</si>
  <si>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</si>
  <si>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</si>
  <si>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</si>
  <si>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</si>
  <si>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</si>
  <si>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</si>
  <si>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</si>
  <si>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</si>
  <si>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</si>
  <si>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平成27年度に生活排水処理基本計画を策定し、翌平成28年度より対象区域を拡大したことにより、合併処理浄化槽の設置基数が増加している。また、令和元年度より上下水道事業に事務委任している。
　収益的収支比率は、100％を下回っており、使用料収入のほか、一般会計からの繰入金により賄われている。
　企業債残高対事業規模比率は、類似団体平均値を大きく上回っているが、今後は新規設置基数の減少に伴い、徐々に下がっていくと考えられる。
　経費回収率と汚水処理原価は、上下水道事業における受託業務分としての事務負担金による汚水処理費の増加が要因となり、前年度に比べ悪化した。汚水に係る費用を使用料だけで賄うことができない状況であるため、使用料体系の検討が必要となる。</t>
    <rPh sb="1" eb="3">
      <t>ヘイセイ</t>
    </rPh>
    <rPh sb="5" eb="6">
      <t>ネン</t>
    </rPh>
    <rPh sb="6" eb="7">
      <t>ド</t>
    </rPh>
    <rPh sb="8" eb="10">
      <t>セイカツ</t>
    </rPh>
    <rPh sb="10" eb="12">
      <t>ハイスイ</t>
    </rPh>
    <rPh sb="12" eb="14">
      <t>ショリ</t>
    </rPh>
    <rPh sb="14" eb="16">
      <t>キホン</t>
    </rPh>
    <rPh sb="16" eb="18">
      <t>ケイカク</t>
    </rPh>
    <rPh sb="19" eb="21">
      <t>サクテイ</t>
    </rPh>
    <rPh sb="23" eb="24">
      <t>ヨク</t>
    </rPh>
    <rPh sb="24" eb="26">
      <t>ヘイセイ</t>
    </rPh>
    <rPh sb="28" eb="29">
      <t>ネン</t>
    </rPh>
    <rPh sb="29" eb="30">
      <t>ド</t>
    </rPh>
    <rPh sb="32" eb="34">
      <t>タイショウ</t>
    </rPh>
    <rPh sb="34" eb="36">
      <t>クイキ</t>
    </rPh>
    <rPh sb="37" eb="39">
      <t>カクダイ</t>
    </rPh>
    <rPh sb="47" eb="54">
      <t>ガッペイショリジョウカソウ</t>
    </rPh>
    <rPh sb="55" eb="59">
      <t>セッチキスウ</t>
    </rPh>
    <rPh sb="60" eb="62">
      <t>ゾウカ</t>
    </rPh>
    <rPh sb="70" eb="72">
      <t>レイワ</t>
    </rPh>
    <rPh sb="72" eb="74">
      <t>ガンネン</t>
    </rPh>
    <rPh sb="74" eb="75">
      <t>ド</t>
    </rPh>
    <rPh sb="77" eb="79">
      <t>ジョウゲ</t>
    </rPh>
    <rPh sb="79" eb="81">
      <t>スイドウ</t>
    </rPh>
    <rPh sb="81" eb="83">
      <t>ジギョウ</t>
    </rPh>
    <rPh sb="84" eb="86">
      <t>ジム</t>
    </rPh>
    <rPh sb="86" eb="88">
      <t>イニン</t>
    </rPh>
    <rPh sb="95" eb="98">
      <t>シュウエキテキ</t>
    </rPh>
    <rPh sb="98" eb="100">
      <t>シュウシ</t>
    </rPh>
    <rPh sb="100" eb="102">
      <t>ヒリツ</t>
    </rPh>
    <rPh sb="109" eb="111">
      <t>シタマワ</t>
    </rPh>
    <rPh sb="116" eb="121">
      <t>シヨウリョウシュウニュウ</t>
    </rPh>
    <rPh sb="125" eb="129">
      <t>イッパンカイケイ</t>
    </rPh>
    <rPh sb="132" eb="135">
      <t>クリイレキン</t>
    </rPh>
    <rPh sb="138" eb="139">
      <t>マカナ</t>
    </rPh>
    <rPh sb="147" eb="152">
      <t>キギョウサイザンダカ</t>
    </rPh>
    <rPh sb="152" eb="153">
      <t>タイ</t>
    </rPh>
    <rPh sb="153" eb="157">
      <t>ジギョウキボ</t>
    </rPh>
    <rPh sb="157" eb="159">
      <t>ヒリツ</t>
    </rPh>
    <rPh sb="161" eb="168">
      <t>ルイジダンタイヘイキンチ</t>
    </rPh>
    <rPh sb="169" eb="170">
      <t>オオ</t>
    </rPh>
    <rPh sb="172" eb="174">
      <t>ウワマワ</t>
    </rPh>
    <rPh sb="180" eb="182">
      <t>コンゴ</t>
    </rPh>
    <rPh sb="183" eb="185">
      <t>シンキ</t>
    </rPh>
    <rPh sb="185" eb="187">
      <t>セッチ</t>
    </rPh>
    <rPh sb="187" eb="189">
      <t>キスウ</t>
    </rPh>
    <rPh sb="190" eb="192">
      <t>ゲンショウ</t>
    </rPh>
    <rPh sb="193" eb="194">
      <t>トモナ</t>
    </rPh>
    <rPh sb="196" eb="198">
      <t>ジョジョ</t>
    </rPh>
    <rPh sb="199" eb="200">
      <t>サ</t>
    </rPh>
    <rPh sb="206" eb="207">
      <t>カンガ</t>
    </rPh>
    <rPh sb="214" eb="218">
      <t>ケイヒカイシュウ</t>
    </rPh>
    <rPh sb="218" eb="219">
      <t>リツ</t>
    </rPh>
    <rPh sb="220" eb="226">
      <t>オスイショリゲンカ</t>
    </rPh>
    <rPh sb="228" eb="232">
      <t>ジョウゲスイドウ</t>
    </rPh>
    <rPh sb="232" eb="234">
      <t>ジギョウ</t>
    </rPh>
    <rPh sb="238" eb="240">
      <t>ジュタク</t>
    </rPh>
    <rPh sb="240" eb="242">
      <t>ギョウム</t>
    </rPh>
    <rPh sb="242" eb="243">
      <t>ブン</t>
    </rPh>
    <rPh sb="247" eb="249">
      <t>ジム</t>
    </rPh>
    <rPh sb="249" eb="251">
      <t>フタン</t>
    </rPh>
    <rPh sb="251" eb="252">
      <t>キン</t>
    </rPh>
    <phoneticPr fontId="4"/>
  </si>
  <si>
    <t>　個別排水処理施設整備事業は、平成18年度に開始したため、施設は老朽化していないが、浄化槽の耐用年数を踏まえ、計画的な施設の更新について検討する必要がある。</t>
    <rPh sb="1" eb="9">
      <t>コベツハイスイショリシセツ</t>
    </rPh>
    <rPh sb="9" eb="11">
      <t>セイビ</t>
    </rPh>
    <rPh sb="11" eb="13">
      <t>ジギョウ</t>
    </rPh>
    <rPh sb="15" eb="17">
      <t>ヘイセイ</t>
    </rPh>
    <rPh sb="19" eb="21">
      <t>ネンド</t>
    </rPh>
    <rPh sb="22" eb="24">
      <t>カイシ</t>
    </rPh>
    <rPh sb="29" eb="31">
      <t>シセツ</t>
    </rPh>
    <rPh sb="32" eb="35">
      <t>ロウキュウカ</t>
    </rPh>
    <rPh sb="42" eb="45">
      <t>ジョウカソウ</t>
    </rPh>
    <rPh sb="46" eb="48">
      <t>タイヨウ</t>
    </rPh>
    <rPh sb="48" eb="50">
      <t>ネンスウ</t>
    </rPh>
    <rPh sb="51" eb="52">
      <t>フ</t>
    </rPh>
    <rPh sb="55" eb="58">
      <t>ケイカクテキ</t>
    </rPh>
    <rPh sb="59" eb="61">
      <t>シセツ</t>
    </rPh>
    <rPh sb="62" eb="64">
      <t>コウシン</t>
    </rPh>
    <rPh sb="68" eb="70">
      <t>ケントウ</t>
    </rPh>
    <rPh sb="72" eb="74">
      <t>ヒツヨウ</t>
    </rPh>
    <phoneticPr fontId="4"/>
  </si>
  <si>
    <t>　平成18年度から個別排水処理施設整備事業を開始し、丸瀬布及び白滝地区の公共下水道処理区域外の合併浄化槽の設置による生活環境保全を図ってきた。
　平成27年度に遠軽町生活排水処理基本計画を策定し、遠軽及び生田原地区の公共下水道区域外を事業対象区域としたため、平成28年度より建設改良費及び維持管理費、地方債償還金が増加している。
　計画期間が令和7年度までとなっているため、今後も経費の増加が見込まれる。
 今後は地方公営企業会計導入に向けて財務状況の適格な把握と透明性の確保が必要である。</t>
    <rPh sb="1" eb="3">
      <t>ヘイセイ</t>
    </rPh>
    <rPh sb="5" eb="7">
      <t>ネンド</t>
    </rPh>
    <rPh sb="9" eb="19">
      <t>コベツハイスイショリシセツセイビ</t>
    </rPh>
    <rPh sb="19" eb="21">
      <t>ジギョウ</t>
    </rPh>
    <rPh sb="22" eb="24">
      <t>カイシ</t>
    </rPh>
    <rPh sb="26" eb="29">
      <t>マルセップ</t>
    </rPh>
    <rPh sb="29" eb="30">
      <t>オヨ</t>
    </rPh>
    <rPh sb="31" eb="33">
      <t>シラタキ</t>
    </rPh>
    <rPh sb="33" eb="35">
      <t>チク</t>
    </rPh>
    <rPh sb="36" eb="41">
      <t>コウキョウゲスイドウ</t>
    </rPh>
    <rPh sb="41" eb="45">
      <t>ショリクイキ</t>
    </rPh>
    <rPh sb="45" eb="46">
      <t>ガイ</t>
    </rPh>
    <rPh sb="47" eb="52">
      <t>ガッペイジョウカソウ</t>
    </rPh>
    <rPh sb="53" eb="55">
      <t>セッチ</t>
    </rPh>
    <rPh sb="58" eb="60">
      <t>セイカツ</t>
    </rPh>
    <rPh sb="60" eb="62">
      <t>カンキョウ</t>
    </rPh>
    <rPh sb="62" eb="64">
      <t>ホゼン</t>
    </rPh>
    <rPh sb="65" eb="66">
      <t>ハカ</t>
    </rPh>
    <rPh sb="73" eb="75">
      <t>ヘイセイ</t>
    </rPh>
    <rPh sb="77" eb="79">
      <t>ネンド</t>
    </rPh>
    <rPh sb="80" eb="83">
      <t>エンガルチョウ</t>
    </rPh>
    <rPh sb="83" eb="93">
      <t>セイカツハイスイショリキホンケイカク</t>
    </rPh>
    <rPh sb="94" eb="96">
      <t>サクテイ</t>
    </rPh>
    <rPh sb="98" eb="100">
      <t>エンガル</t>
    </rPh>
    <rPh sb="100" eb="101">
      <t>オヨ</t>
    </rPh>
    <rPh sb="102" eb="105">
      <t>イクタハラ</t>
    </rPh>
    <rPh sb="105" eb="107">
      <t>チク</t>
    </rPh>
    <rPh sb="108" eb="113">
      <t>コウキョウゲスイドウ</t>
    </rPh>
    <rPh sb="113" eb="115">
      <t>クイキ</t>
    </rPh>
    <rPh sb="115" eb="116">
      <t>ガイ</t>
    </rPh>
    <rPh sb="117" eb="119">
      <t>ジギョウ</t>
    </rPh>
    <rPh sb="119" eb="121">
      <t>タイショウ</t>
    </rPh>
    <rPh sb="121" eb="123">
      <t>クイキ</t>
    </rPh>
    <rPh sb="129" eb="131">
      <t>ヘイセイ</t>
    </rPh>
    <rPh sb="133" eb="134">
      <t>ネン</t>
    </rPh>
    <rPh sb="134" eb="135">
      <t>ド</t>
    </rPh>
    <rPh sb="137" eb="139">
      <t>ケンセツ</t>
    </rPh>
    <rPh sb="139" eb="141">
      <t>カイリョウ</t>
    </rPh>
    <rPh sb="141" eb="142">
      <t>ヒ</t>
    </rPh>
    <rPh sb="142" eb="143">
      <t>オヨ</t>
    </rPh>
    <rPh sb="144" eb="146">
      <t>イジ</t>
    </rPh>
    <rPh sb="146" eb="149">
      <t>カンリヒ</t>
    </rPh>
    <rPh sb="150" eb="152">
      <t>チホウ</t>
    </rPh>
    <rPh sb="152" eb="153">
      <t>サイ</t>
    </rPh>
    <rPh sb="153" eb="155">
      <t>ショウカン</t>
    </rPh>
    <rPh sb="155" eb="156">
      <t>キン</t>
    </rPh>
    <rPh sb="157" eb="159">
      <t>ゾウカ</t>
    </rPh>
    <rPh sb="166" eb="168">
      <t>ケイカク</t>
    </rPh>
    <rPh sb="168" eb="170">
      <t>キカン</t>
    </rPh>
    <rPh sb="171" eb="173">
      <t>レイワ</t>
    </rPh>
    <rPh sb="174" eb="175">
      <t>ネン</t>
    </rPh>
    <rPh sb="175" eb="176">
      <t>ド</t>
    </rPh>
    <rPh sb="187" eb="189">
      <t>コンゴ</t>
    </rPh>
    <rPh sb="190" eb="192">
      <t>ケイヒ</t>
    </rPh>
    <rPh sb="193" eb="195">
      <t>ゾウカ</t>
    </rPh>
    <rPh sb="196" eb="198">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</si>
</sst>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A4A-4CBA-8C52-273109127B0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A4A-4CBA-8C52-273109127B0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15.12</c:v>
                </c:pt>
                <c:pt idx="1">
                  <c:v>19.63</c:v>
                </c:pt>
                <c:pt idx="2">
                  <c:v>19.72</c:v>
                </c:pt>
                <c:pt idx="3">
                  <c:v>18.29</c:v>
                </c:pt>
                <c:pt idx="4">
                  <c:v>19.34</c:v>
                </c:pt>
              </c:numCache>
            </c:numRef>
          </c:val>
          <c:extLst>
            <c:ext xmlns:c16="http://schemas.microsoft.com/office/drawing/2014/chart" uri="{C3380CC4-5D6E-409C-BE32-E72D297353CC}">
              <c16:uniqueId val="{00000000-7D84-424F-A165-EBA9D9716D4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41.51</c:v>
                </c:pt>
                <c:pt idx="1">
                  <c:v>49.31</c:v>
                </c:pt>
                <c:pt idx="2">
                  <c:v>47.29</c:v>
                </c:pt>
                <c:pt idx="3">
                  <c:v>54.73</c:v>
                </c:pt>
                <c:pt idx="4">
                  <c:v>56.29</c:v>
                </c:pt>
              </c:numCache>
            </c:numRef>
          </c:val>
          <c:smooth val="0"/>
          <c:extLst>
            <c:ext xmlns:c16="http://schemas.microsoft.com/office/drawing/2014/chart" uri="{C3380CC4-5D6E-409C-BE32-E72D297353CC}">
              <c16:uniqueId val="{00000001-7D84-424F-A165-EBA9D9716D4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51.89</c:v>
                </c:pt>
                <c:pt idx="1">
                  <c:v>75.92</c:v>
                </c:pt>
                <c:pt idx="2">
                  <c:v>100</c:v>
                </c:pt>
                <c:pt idx="3">
                  <c:v>100</c:v>
                </c:pt>
                <c:pt idx="4">
                  <c:v>100</c:v>
                </c:pt>
              </c:numCache>
            </c:numRef>
          </c:val>
          <c:extLst>
            <c:ext xmlns:c16="http://schemas.microsoft.com/office/drawing/2014/chart" uri="{C3380CC4-5D6E-409C-BE32-E72D297353CC}">
              <c16:uniqueId val="{00000000-3E85-4D7C-AFBD-A94B7D5162F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68.72</c:v>
                </c:pt>
                <c:pt idx="1">
                  <c:v>57.28</c:v>
                </c:pt>
                <c:pt idx="2">
                  <c:v>57.74</c:v>
                </c:pt>
                <c:pt idx="3">
                  <c:v>54.72</c:v>
                </c:pt>
                <c:pt idx="4">
                  <c:v>54.06</c:v>
                </c:pt>
              </c:numCache>
            </c:numRef>
          </c:val>
          <c:smooth val="0"/>
          <c:extLst>
            <c:ext xmlns:c16="http://schemas.microsoft.com/office/drawing/2014/chart" uri="{C3380CC4-5D6E-409C-BE32-E72D297353CC}">
              <c16:uniqueId val="{00000001-3E85-4D7C-AFBD-A94B7D5162F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71.41</c:v>
                </c:pt>
                <c:pt idx="1">
                  <c:v>74.650000000000006</c:v>
                </c:pt>
                <c:pt idx="2">
                  <c:v>131.43</c:v>
                </c:pt>
                <c:pt idx="3">
                  <c:v>87.05</c:v>
                </c:pt>
                <c:pt idx="4">
                  <c:v>88.68</c:v>
                </c:pt>
              </c:numCache>
            </c:numRef>
          </c:val>
          <c:extLst>
            <c:ext xmlns:c16="http://schemas.microsoft.com/office/drawing/2014/chart" uri="{C3380CC4-5D6E-409C-BE32-E72D297353CC}">
              <c16:uniqueId val="{00000000-4C15-433C-A860-603C334F89A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15-433C-A860-603C334F89A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32A-4EA1-9B8F-81A1FEEBA00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2A-4EA1-9B8F-81A1FEEBA00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1ED-4F48-A7D5-652A043320A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ED-4F48-A7D5-652A043320A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78-4DF3-9834-27A3144B8B6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78-4DF3-9834-27A3144B8B6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F42-4AAE-9AF0-ED97A73AE6C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42-4AAE-9AF0-ED97A73AE6C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9263.93</c:v>
                </c:pt>
                <c:pt idx="1">
                  <c:v>7158.33</c:v>
                </c:pt>
                <c:pt idx="2">
                  <c:v>7271.75</c:v>
                </c:pt>
                <c:pt idx="3">
                  <c:v>7061.77</c:v>
                </c:pt>
                <c:pt idx="4">
                  <c:v>6839.2</c:v>
                </c:pt>
              </c:numCache>
            </c:numRef>
          </c:val>
          <c:extLst>
            <c:ext xmlns:c16="http://schemas.microsoft.com/office/drawing/2014/chart" uri="{C3380CC4-5D6E-409C-BE32-E72D297353CC}">
              <c16:uniqueId val="{00000000-FFAE-416B-A689-113CEB2511A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503.8</c:v>
                </c:pt>
                <c:pt idx="1">
                  <c:v>768.3</c:v>
                </c:pt>
                <c:pt idx="2">
                  <c:v>918.36</c:v>
                </c:pt>
                <c:pt idx="3">
                  <c:v>860.05</c:v>
                </c:pt>
                <c:pt idx="4">
                  <c:v>745.86</c:v>
                </c:pt>
              </c:numCache>
            </c:numRef>
          </c:val>
          <c:smooth val="0"/>
          <c:extLst>
            <c:ext xmlns:c16="http://schemas.microsoft.com/office/drawing/2014/chart" uri="{C3380CC4-5D6E-409C-BE32-E72D297353CC}">
              <c16:uniqueId val="{00000001-FFAE-416B-A689-113CEB2511A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39.76</c:v>
                </c:pt>
                <c:pt idx="1">
                  <c:v>51.79</c:v>
                </c:pt>
                <c:pt idx="2">
                  <c:v>50.23</c:v>
                </c:pt>
                <c:pt idx="3">
                  <c:v>29.33</c:v>
                </c:pt>
                <c:pt idx="4">
                  <c:v>28.02</c:v>
                </c:pt>
              </c:numCache>
            </c:numRef>
          </c:val>
          <c:extLst>
            <c:ext xmlns:c16="http://schemas.microsoft.com/office/drawing/2014/chart" uri="{C3380CC4-5D6E-409C-BE32-E72D297353CC}">
              <c16:uniqueId val="{00000000-2918-4259-8DC0-B8B31766983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51.58</c:v>
                </c:pt>
                <c:pt idx="1">
                  <c:v>53.36</c:v>
                </c:pt>
                <c:pt idx="2">
                  <c:v>50.94</c:v>
                </c:pt>
                <c:pt idx="3">
                  <c:v>44.86</c:v>
                </c:pt>
                <c:pt idx="4">
                  <c:v>38.090000000000003</c:v>
                </c:pt>
              </c:numCache>
            </c:numRef>
          </c:val>
          <c:smooth val="0"/>
          <c:extLst>
            <c:ext xmlns:c16="http://schemas.microsoft.com/office/drawing/2014/chart" uri="{C3380CC4-5D6E-409C-BE32-E72D297353CC}">
              <c16:uniqueId val="{00000001-2918-4259-8DC0-B8B31766983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431.45</c:v>
                </c:pt>
                <c:pt idx="1">
                  <c:v>352.41</c:v>
                </c:pt>
                <c:pt idx="2">
                  <c:v>362.77</c:v>
                </c:pt>
                <c:pt idx="3">
                  <c:v>724.02</c:v>
                </c:pt>
                <c:pt idx="4">
                  <c:v>764.85</c:v>
                </c:pt>
              </c:numCache>
            </c:numRef>
          </c:val>
          <c:extLst>
            <c:ext xmlns:c16="http://schemas.microsoft.com/office/drawing/2014/chart" uri="{C3380CC4-5D6E-409C-BE32-E72D297353CC}">
              <c16:uniqueId val="{00000000-F6BA-4975-A7BF-9DBB059AC8E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333.58</c:v>
                </c:pt>
                <c:pt idx="1">
                  <c:v>347.38</c:v>
                </c:pt>
                <c:pt idx="2">
                  <c:v>371.2</c:v>
                </c:pt>
                <c:pt idx="3">
                  <c:v>496.36</c:v>
                </c:pt>
                <c:pt idx="4">
                  <c:v>609.26</c:v>
                </c:pt>
              </c:numCache>
            </c:numRef>
          </c:val>
          <c:smooth val="0"/>
          <c:extLst>
            <c:ext xmlns:c16="http://schemas.microsoft.com/office/drawing/2014/chart" uri="{C3380CC4-5D6E-409C-BE32-E72D297353CC}">
              <c16:uniqueId val="{00000001-F6BA-4975-A7BF-9DBB059AC8E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【780.89】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BN84" sqref="BN8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北海道　遠軽町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個別排水処理</v>
      </c>
      <c r="Q8" s="72"/>
      <c r="R8" s="72"/>
      <c r="S8" s="72"/>
      <c r="T8" s="72"/>
      <c r="U8" s="72"/>
      <c r="V8" s="72"/>
      <c r="W8" s="72" t="str">
        <f>データ!L6</f>
        <v>L3</v>
      </c>
      <c r="X8" s="72"/>
      <c r="Y8" s="72"/>
      <c r="Z8" s="72"/>
      <c r="AA8" s="72"/>
      <c r="AB8" s="72"/>
      <c r="AC8" s="72"/>
      <c r="AD8" s="73" t="str">
        <f>データ!$M$6</f>
        <v>非設置</v>
      </c>
      <c r="AE8" s="73"/>
      <c r="AF8" s="73"/>
      <c r="AG8" s="73"/>
      <c r="AH8" s="73"/>
      <c r="AI8" s="73"/>
      <c r="AJ8" s="73"/>
      <c r="AK8" s="3"/>
      <c r="AL8" s="69">
        <f>データ!S6</f>
        <v>19358</v>
      </c>
      <c r="AM8" s="69"/>
      <c r="AN8" s="69"/>
      <c r="AO8" s="69"/>
      <c r="AP8" s="69"/>
      <c r="AQ8" s="69"/>
      <c r="AR8" s="69"/>
      <c r="AS8" s="69"/>
      <c r="AT8" s="68">
        <f>データ!T6</f>
        <v>1332.45</v>
      </c>
      <c r="AU8" s="68"/>
      <c r="AV8" s="68"/>
      <c r="AW8" s="68"/>
      <c r="AX8" s="68"/>
      <c r="AY8" s="68"/>
      <c r="AZ8" s="68"/>
      <c r="BA8" s="68"/>
      <c r="BB8" s="68">
        <f>データ!U6</f>
        <v>14.53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1.24</v>
      </c>
      <c r="Q10" s="68"/>
      <c r="R10" s="68"/>
      <c r="S10" s="68"/>
      <c r="T10" s="68"/>
      <c r="U10" s="68"/>
      <c r="V10" s="68"/>
      <c r="W10" s="68">
        <f>データ!Q6</f>
        <v>100</v>
      </c>
      <c r="X10" s="68"/>
      <c r="Y10" s="68"/>
      <c r="Z10" s="68"/>
      <c r="AA10" s="68"/>
      <c r="AB10" s="68"/>
      <c r="AC10" s="68"/>
      <c r="AD10" s="69">
        <f>データ!R6</f>
        <v>2926</v>
      </c>
      <c r="AE10" s="69"/>
      <c r="AF10" s="69"/>
      <c r="AG10" s="69"/>
      <c r="AH10" s="69"/>
      <c r="AI10" s="69"/>
      <c r="AJ10" s="69"/>
      <c r="AK10" s="2"/>
      <c r="AL10" s="69">
        <f>データ!V6</f>
        <v>237</v>
      </c>
      <c r="AM10" s="69"/>
      <c r="AN10" s="69"/>
      <c r="AO10" s="69"/>
      <c r="AP10" s="69"/>
      <c r="AQ10" s="69"/>
      <c r="AR10" s="69"/>
      <c r="AS10" s="69"/>
      <c r="AT10" s="68">
        <f>データ!W6</f>
        <v>1323.46</v>
      </c>
      <c r="AU10" s="68"/>
      <c r="AV10" s="68"/>
      <c r="AW10" s="68"/>
      <c r="AX10" s="68"/>
      <c r="AY10" s="68"/>
      <c r="AZ10" s="68"/>
      <c r="BA10" s="68"/>
      <c r="BB10" s="68">
        <f>データ!X6</f>
        <v>0.18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120</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【780.89】</v>
      </c>
      <c r="I86" s="26" t="str">
        <f>データ!CA6</f>
        <v>【48.58】</v>
      </c>
      <c r="J86" s="26" t="str">
        <f>データ!CL6</f>
        <v>【328.08】</v>
      </c>
      <c r="K86" s="26" t="str">
        <f>データ!CW6</f>
        <v>【46.74】</v>
      </c>
      <c r="L86" s="26" t="str">
        <f>データ!DH6</f>
        <v>【81.12】</v>
      </c>
      <c r="M86" s="26" t="s">
        <v>44</v>
      </c>
      <c r="N86" s="26" t="s">
        <v>45</v>
      </c>
      <c r="O86" s="26" t="str">
        <f>データ!EO6</f>
        <v>【-】</v>
      </c>
    </row>
  </sheetData>
  <sheetProtection algorithmName="SHA-512" hashValue="cRa0e0TLgBhjv4n7Pzg1pbIPI2Zm3zSnoRGkO9UQxjNhCJTP/qatwPBAtOyyNWoqcN2pZ0VM8vFUrioiueMelg==" saltValue="SfIKmvRTGutr7dYPup6EY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2020</v>
      </c>
      <c r="C6" s="33">
        <f t="shared" ref="C6:X6" si="3">C7</f>
        <v>15555</v>
      </c>
      <c r="D6" s="33">
        <f t="shared" si="3"/>
        <v>47</v>
      </c>
      <c r="E6" s="33">
        <f t="shared" si="3"/>
        <v>18</v>
      </c>
      <c r="F6" s="33">
        <f t="shared" si="3"/>
        <v>1</v>
      </c>
      <c r="G6" s="33">
        <f t="shared" si="3"/>
        <v>0</v>
      </c>
      <c r="H6" s="33" t="str">
        <f t="shared" si="3"/>
        <v>北海道　遠軽町</v>
      </c>
      <c r="I6" s="33" t="str">
        <f t="shared" si="3"/>
        <v>法非適用</v>
      </c>
      <c r="J6" s="33" t="str">
        <f t="shared" si="3"/>
        <v>下水道事業</v>
      </c>
      <c r="K6" s="33" t="str">
        <f t="shared" si="3"/>
        <v>個別排水処理</v>
      </c>
      <c r="L6" s="33" t="str">
        <f t="shared" si="3"/>
        <v>L3</v>
      </c>
      <c r="M6" s="33" t="str">
        <f t="shared" si="3"/>
        <v>非設置</v>
      </c>
      <c r="N6" s="34" t="str">
        <f t="shared" si="3"/>
        <v>-</v>
      </c>
      <c r="O6" s="34" t="str">
        <f t="shared" si="3"/>
        <v>該当数値なし</v>
      </c>
      <c r="P6" s="34">
        <f t="shared" si="3"/>
        <v>1.24</v>
      </c>
      <c r="Q6" s="34">
        <f t="shared" si="3"/>
        <v>100</v>
      </c>
      <c r="R6" s="34">
        <f t="shared" si="3"/>
        <v>2926</v>
      </c>
      <c r="S6" s="34">
        <f t="shared" si="3"/>
        <v>19358</v>
      </c>
      <c r="T6" s="34">
        <f t="shared" si="3"/>
        <v>1332.45</v>
      </c>
      <c r="U6" s="34">
        <f t="shared" si="3"/>
        <v>14.53</v>
      </c>
      <c r="V6" s="34">
        <f t="shared" si="3"/>
        <v>237</v>
      </c>
      <c r="W6" s="34">
        <f t="shared" si="3"/>
        <v>1323.46</v>
      </c>
      <c r="X6" s="34">
        <f t="shared" si="3"/>
        <v>0.18</v>
      </c>
      <c r="Y6" s="35">
        <f>IF(Y7="",NA(),Y7)</f>
        <v>71.41</v>
      </c>
      <c r="Z6" s="35">
        <f t="shared" ref="Z6:AH6" si="4">IF(Z7="",NA(),Z7)</f>
        <v>74.650000000000006</v>
      </c>
      <c r="AA6" s="35">
        <f t="shared" si="4"/>
        <v>131.43</v>
      </c>
      <c r="AB6" s="35">
        <f t="shared" si="4"/>
        <v>87.05</v>
      </c>
      <c r="AC6" s="35">
        <f t="shared" si="4"/>
        <v>88.68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9263.93</v>
      </c>
      <c r="BG6" s="35">
        <f t="shared" ref="BG6:BO6" si="7">IF(BG7="",NA(),BG7)</f>
        <v>7158.33</v>
      </c>
      <c r="BH6" s="35">
        <f t="shared" si="7"/>
        <v>7271.75</v>
      </c>
      <c r="BI6" s="35">
        <f t="shared" si="7"/>
        <v>7061.77</v>
      </c>
      <c r="BJ6" s="35">
        <f t="shared" si="7"/>
        <v>6839.2</v>
      </c>
      <c r="BK6" s="35">
        <f t="shared" si="7"/>
        <v>503.8</v>
      </c>
      <c r="BL6" s="35">
        <f t="shared" si="7"/>
        <v>768.3</v>
      </c>
      <c r="BM6" s="35">
        <f t="shared" si="7"/>
        <v>918.36</v>
      </c>
      <c r="BN6" s="35">
        <f t="shared" si="7"/>
        <v>860.05</v>
      </c>
      <c r="BO6" s="35">
        <f t="shared" si="7"/>
        <v>745.86</v>
      </c>
      <c r="BP6" s="34" t="str">
        <f>IF(BP7="","",IF(BP7="-","【-】","【"&amp;SUBSTITUTE(TEXT(BP7,"#,##0.00"),"-","△")&amp;"】"))</f>
        <v>【780.89】</v>
      </c>
      <c r="BQ6" s="35">
        <f>IF(BQ7="",NA(),BQ7)</f>
        <v>39.76</v>
      </c>
      <c r="BR6" s="35">
        <f t="shared" ref="BR6:BZ6" si="8">IF(BR7="",NA(),BR7)</f>
        <v>51.79</v>
      </c>
      <c r="BS6" s="35">
        <f t="shared" si="8"/>
        <v>50.23</v>
      </c>
      <c r="BT6" s="35">
        <f t="shared" si="8"/>
        <v>29.33</v>
      </c>
      <c r="BU6" s="35">
        <f t="shared" si="8"/>
        <v>28.02</v>
      </c>
      <c r="BV6" s="35">
        <f t="shared" si="8"/>
        <v>51.58</v>
      </c>
      <c r="BW6" s="35">
        <f t="shared" si="8"/>
        <v>53.36</v>
      </c>
      <c r="BX6" s="35">
        <f t="shared" si="8"/>
        <v>50.94</v>
      </c>
      <c r="BY6" s="35">
        <f t="shared" si="8"/>
        <v>44.86</v>
      </c>
      <c r="BZ6" s="35">
        <f t="shared" si="8"/>
        <v>38.090000000000003</v>
      </c>
      <c r="CA6" s="34" t="str">
        <f>IF(CA7="","",IF(CA7="-","【-】","【"&amp;SUBSTITUTE(TEXT(CA7,"#,##0.00"),"-","△")&amp;"】"))</f>
        <v>【48.58】</v>
      </c>
      <c r="CB6" s="35">
        <f>IF(CB7="",NA(),CB7)</f>
        <v>431.45</v>
      </c>
      <c r="CC6" s="35">
        <f t="shared" ref="CC6:CK6" si="9">IF(CC7="",NA(),CC7)</f>
        <v>352.41</v>
      </c>
      <c r="CD6" s="35">
        <f t="shared" si="9"/>
        <v>362.77</v>
      </c>
      <c r="CE6" s="35">
        <f t="shared" si="9"/>
        <v>724.02</v>
      </c>
      <c r="CF6" s="35">
        <f t="shared" si="9"/>
        <v>764.85</v>
      </c>
      <c r="CG6" s="35">
        <f t="shared" si="9"/>
        <v>333.58</v>
      </c>
      <c r="CH6" s="35">
        <f t="shared" si="9"/>
        <v>347.38</v>
      </c>
      <c r="CI6" s="35">
        <f t="shared" si="9"/>
        <v>371.2</v>
      </c>
      <c r="CJ6" s="35">
        <f t="shared" si="9"/>
        <v>496.36</v>
      </c>
      <c r="CK6" s="35">
        <f t="shared" si="9"/>
        <v>609.26</v>
      </c>
      <c r="CL6" s="34" t="str">
        <f>IF(CL7="","",IF(CL7="-","【-】","【"&amp;SUBSTITUTE(TEXT(CL7,"#,##0.00"),"-","△")&amp;"】"))</f>
        <v>【328.08】</v>
      </c>
      <c r="CM6" s="35">
        <f>IF(CM7="",NA(),CM7)</f>
        <v>15.12</v>
      </c>
      <c r="CN6" s="35">
        <f t="shared" ref="CN6:CV6" si="10">IF(CN7="",NA(),CN7)</f>
        <v>19.63</v>
      </c>
      <c r="CO6" s="35">
        <f t="shared" si="10"/>
        <v>19.72</v>
      </c>
      <c r="CP6" s="35">
        <f t="shared" si="10"/>
        <v>18.29</v>
      </c>
      <c r="CQ6" s="35">
        <f t="shared" si="10"/>
        <v>19.34</v>
      </c>
      <c r="CR6" s="35">
        <f t="shared" si="10"/>
        <v>41.51</v>
      </c>
      <c r="CS6" s="35">
        <f t="shared" si="10"/>
        <v>49.31</v>
      </c>
      <c r="CT6" s="35">
        <f t="shared" si="10"/>
        <v>47.29</v>
      </c>
      <c r="CU6" s="35">
        <f t="shared" si="10"/>
        <v>54.73</v>
      </c>
      <c r="CV6" s="35">
        <f t="shared" si="10"/>
        <v>56.29</v>
      </c>
      <c r="CW6" s="34" t="str">
        <f>IF(CW7="","",IF(CW7="-","【-】","【"&amp;SUBSTITUTE(TEXT(CW7,"#,##0.00"),"-","△")&amp;"】"))</f>
        <v>【46.74】</v>
      </c>
      <c r="CX6" s="35">
        <f>IF(CX7="",NA(),CX7)</f>
        <v>51.89</v>
      </c>
      <c r="CY6" s="35">
        <f t="shared" ref="CY6:DG6" si="11">IF(CY7="",NA(),CY7)</f>
        <v>75.92</v>
      </c>
      <c r="CZ6" s="35">
        <f t="shared" si="11"/>
        <v>100</v>
      </c>
      <c r="DA6" s="35">
        <f t="shared" si="11"/>
        <v>100</v>
      </c>
      <c r="DB6" s="35">
        <f t="shared" si="11"/>
        <v>100</v>
      </c>
      <c r="DC6" s="35">
        <f t="shared" si="11"/>
        <v>68.72</v>
      </c>
      <c r="DD6" s="35">
        <f t="shared" si="11"/>
        <v>57.28</v>
      </c>
      <c r="DE6" s="35">
        <f t="shared" si="11"/>
        <v>57.74</v>
      </c>
      <c r="DF6" s="35">
        <f t="shared" si="11"/>
        <v>54.72</v>
      </c>
      <c r="DG6" s="35">
        <f t="shared" si="11"/>
        <v>54.06</v>
      </c>
      <c r="DH6" s="34" t="str">
        <f>IF(DH7="","",IF(DH7="-","【-】","【"&amp;SUBSTITUTE(TEXT(DH7,"#,##0.00"),"-","△")&amp;"】"))</f>
        <v>【81.12】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2020</v>
      </c>
      <c r="C7" s="37">
        <v>15555</v>
      </c>
      <c r="D7" s="37">
        <v>47</v>
      </c>
      <c r="E7" s="37">
        <v>18</v>
      </c>
      <c r="F7" s="37">
        <v>1</v>
      </c>
      <c r="G7" s="37">
        <v>0</v>
      </c>
      <c r="H7" s="37" t="s">
        <v>99</v>
      </c>
      <c r="I7" s="37" t="s">
        <v>100</v>
      </c>
      <c r="J7" s="37" t="s">
        <v>101</v>
      </c>
      <c r="K7" s="37" t="s">
        <v>102</v>
      </c>
      <c r="L7" s="37" t="s">
        <v>103</v>
      </c>
      <c r="M7" s="37" t="s">
        <v>104</v>
      </c>
      <c r="N7" s="38" t="s">
        <v>105</v>
      </c>
      <c r="O7" s="38" t="s">
        <v>106</v>
      </c>
      <c r="P7" s="38">
        <v>1.24</v>
      </c>
      <c r="Q7" s="38">
        <v>100</v>
      </c>
      <c r="R7" s="38">
        <v>2926</v>
      </c>
      <c r="S7" s="38">
        <v>19358</v>
      </c>
      <c r="T7" s="38">
        <v>1332.45</v>
      </c>
      <c r="U7" s="38">
        <v>14.53</v>
      </c>
      <c r="V7" s="38">
        <v>237</v>
      </c>
      <c r="W7" s="38">
        <v>1323.46</v>
      </c>
      <c r="X7" s="38">
        <v>0.18</v>
      </c>
      <c r="Y7" s="38">
        <v>71.41</v>
      </c>
      <c r="Z7" s="38">
        <v>74.650000000000006</v>
      </c>
      <c r="AA7" s="38">
        <v>131.43</v>
      </c>
      <c r="AB7" s="38">
        <v>87.05</v>
      </c>
      <c r="AC7" s="38">
        <v>88.68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9263.93</v>
      </c>
      <c r="BG7" s="38">
        <v>7158.33</v>
      </c>
      <c r="BH7" s="38">
        <v>7271.75</v>
      </c>
      <c r="BI7" s="38">
        <v>7061.77</v>
      </c>
      <c r="BJ7" s="38">
        <v>6839.2</v>
      </c>
      <c r="BK7" s="38">
        <v>503.8</v>
      </c>
      <c r="BL7" s="38">
        <v>768.3</v>
      </c>
      <c r="BM7" s="38">
        <v>918.36</v>
      </c>
      <c r="BN7" s="38">
        <v>860.05</v>
      </c>
      <c r="BO7" s="38">
        <v>745.86</v>
      </c>
      <c r="BP7" s="38">
        <v>780.89</v>
      </c>
      <c r="BQ7" s="38">
        <v>39.76</v>
      </c>
      <c r="BR7" s="38">
        <v>51.79</v>
      </c>
      <c r="BS7" s="38">
        <v>50.23</v>
      </c>
      <c r="BT7" s="38">
        <v>29.33</v>
      </c>
      <c r="BU7" s="38">
        <v>28.02</v>
      </c>
      <c r="BV7" s="38">
        <v>51.58</v>
      </c>
      <c r="BW7" s="38">
        <v>53.36</v>
      </c>
      <c r="BX7" s="38">
        <v>50.94</v>
      </c>
      <c r="BY7" s="38">
        <v>44.86</v>
      </c>
      <c r="BZ7" s="38">
        <v>38.090000000000003</v>
      </c>
      <c r="CA7" s="38">
        <v>48.58</v>
      </c>
      <c r="CB7" s="38">
        <v>431.45</v>
      </c>
      <c r="CC7" s="38">
        <v>352.41</v>
      </c>
      <c r="CD7" s="38">
        <v>362.77</v>
      </c>
      <c r="CE7" s="38">
        <v>724.02</v>
      </c>
      <c r="CF7" s="38">
        <v>764.85</v>
      </c>
      <c r="CG7" s="38">
        <v>333.58</v>
      </c>
      <c r="CH7" s="38">
        <v>347.38</v>
      </c>
      <c r="CI7" s="38">
        <v>371.2</v>
      </c>
      <c r="CJ7" s="38">
        <v>496.36</v>
      </c>
      <c r="CK7" s="38">
        <v>609.26</v>
      </c>
      <c r="CL7" s="38">
        <v>328.08</v>
      </c>
      <c r="CM7" s="38">
        <v>15.12</v>
      </c>
      <c r="CN7" s="38">
        <v>19.63</v>
      </c>
      <c r="CO7" s="38">
        <v>19.72</v>
      </c>
      <c r="CP7" s="38">
        <v>18.29</v>
      </c>
      <c r="CQ7" s="38">
        <v>19.34</v>
      </c>
      <c r="CR7" s="38">
        <v>41.51</v>
      </c>
      <c r="CS7" s="38">
        <v>49.31</v>
      </c>
      <c r="CT7" s="38">
        <v>47.29</v>
      </c>
      <c r="CU7" s="38">
        <v>54.73</v>
      </c>
      <c r="CV7" s="38">
        <v>56.29</v>
      </c>
      <c r="CW7" s="38">
        <v>46.74</v>
      </c>
      <c r="CX7" s="38">
        <v>51.89</v>
      </c>
      <c r="CY7" s="38">
        <v>75.92</v>
      </c>
      <c r="CZ7" s="38">
        <v>100</v>
      </c>
      <c r="DA7" s="38">
        <v>100</v>
      </c>
      <c r="DB7" s="38">
        <v>100</v>
      </c>
      <c r="DC7" s="38">
        <v>68.72</v>
      </c>
      <c r="DD7" s="38">
        <v>57.28</v>
      </c>
      <c r="DE7" s="38">
        <v>57.74</v>
      </c>
      <c r="DF7" s="38">
        <v>54.72</v>
      </c>
      <c r="DG7" s="38">
        <v>54.06</v>
      </c>
      <c r="DH7" s="38">
        <v>81.12</v>
      </c>
      <c r="DI7" s="38"/>
      <c r="DJ7" s="38"/>
      <c r="DK7" s="38"/>
      <c r="DL7" s="38"/>
      <c r="DM7" s="38"/>
      <c r="DN7" s="38"/>
      <c r="DO7" s="38"/>
      <c r="DP7" s="38"/>
      <c r="DQ7" s="38"/>
      <c r="DR7" s="38"/>
      <c r="DS7" s="38"/>
      <c r="DT7" s="38"/>
      <c r="DU7" s="38"/>
      <c r="DV7" s="38"/>
      <c r="DW7" s="38"/>
      <c r="DX7" s="38"/>
      <c r="DY7" s="38"/>
      <c r="DZ7" s="38"/>
      <c r="EA7" s="38"/>
      <c r="EB7" s="38"/>
      <c r="EC7" s="38"/>
      <c r="ED7" s="38"/>
      <c r="EE7" s="38" t="s">
        <v>105</v>
      </c>
      <c r="EF7" s="38" t="s">
        <v>105</v>
      </c>
      <c r="EG7" s="38" t="s">
        <v>105</v>
      </c>
      <c r="EH7" s="38" t="s">
        <v>105</v>
      </c>
      <c r="EI7" s="38" t="s">
        <v>105</v>
      </c>
      <c r="EJ7" s="38" t="s">
        <v>105</v>
      </c>
      <c r="EK7" s="38" t="s">
        <v>105</v>
      </c>
      <c r="EL7" s="38" t="s">
        <v>105</v>
      </c>
      <c r="EM7" s="38" t="s">
        <v>105</v>
      </c>
      <c r="EN7" s="38" t="s">
        <v>105</v>
      </c>
      <c r="EO7" s="38" t="s">
        <v>105</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112</v>
      </c>
    </row>
    <row r="12" spans="1:145" x14ac:dyDescent="0.15">
      <c r="B12">
        <v>1</v>
      </c>
      <c r="C12">
        <v>1</v>
      </c>
      <c r="D12">
        <v>1</v>
      </c>
      <c r="E12">
        <v>1</v>
      </c>
      <c r="F12">
        <v>2</v>
      </c>
      <c r="G12" t="s">
        <v>113</v>
      </c>
    </row>
    <row r="13" spans="1:145" x14ac:dyDescent="0.15">
      <c r="B13" t="s">
        <v>114</v>
      </c>
      <c r="C13" t="s">
        <v>114</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2022-01-18T00:43:04Z</cp:lastPrinted>
  <dcterms:created xsi:type="dcterms:W3CDTF">2021-12-03T08:13:02Z</dcterms:created>
  <dcterms:modified xsi:type="dcterms:W3CDTF">2022-01-18T01:11:17Z</dcterms:modified>
  <cp:category/>
</cp:coreProperties>
</file>