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2\8.経営比較分析表\経営比較分析表\"/>
    </mc:Choice>
  </mc:AlternateContent>
  <workbookProtection workbookAlgorithmName="SHA-512" workbookHashValue="cxgm9b76TZl+jykvYG6ZuxB+nmpRuXjDOcMijZh+fSSDhNYoGddn17HCnK+tKXKXaErS6+R49e3oLrD0fVX3dg==" workbookSaltValue="iHNK8pJ9nZzeKWCbrkun+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<sst xmlns="http://schemas.openxmlformats.org/spreadsheetml/2006/main" count="231" uniqueCount="118">
  <si>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</si>
  <si>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</si>
  <si>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</si>
  <si>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</si>
  <si>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</si>
  <si>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</si>
  <si>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</si>
  <si>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</si>
  <si>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</si>
  <si>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</si>
  <si>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</si>
  <si>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</si>
  <si>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</si>
  <si>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</si>
  <si>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</si>
  <si>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</si>
  <si>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</si>
  <si>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</si>
  <si>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</si>
  <si>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</si>
  <si>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</si>
  <si>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</si>
  <si>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</si>
  <si>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</si>
  <si>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</si>
  <si>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</si>
  <si>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</si>
  <si>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</si>
  <si>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</si>
  <si>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</si>
  <si>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</si>
  <si>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</si>
  <si>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</si>
  <si>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</si>
  <si>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</si>
  <si>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</si>
  <si>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</si>
  <si>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</si>
  <si>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</si>
  <si>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</si>
  <si>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</si>
  <si>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</si>
  <si>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</si>
  <si>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</si>
  <si>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</si>
  <si>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</si>
  <si>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</si>
  <si>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</si>
  <si>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</si>
  <si>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</si>
  <si>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</si>
  <si>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</si>
  <si>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</si>
  <si>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</si>
  <si>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</si>
  <si>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</si>
  <si>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</si>
  <si>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</si>
  <si>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</si>
  <si>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</si>
  <si>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</si>
  <si>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</si>
  <si>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</si>
  <si>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</si>
  <si>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</si>
  <si>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</si>
  <si>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</si>
  <si>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</si>
  <si>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</si>
  <si>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</si>
  <si>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</si>
  <si>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</si>
  <si>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</si>
  <si>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</si>
  <si>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</si>
  <si>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</si>
  <si>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</si>
  <si>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</si>
  <si>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</si>
  <si>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</si>
  <si>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</si>
  <si>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</si>
  <si>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</si>
  <si>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</si>
  <si>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</si>
  <si>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</si>
  <si>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</si>
  <si>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</si>
  <si>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</si>
  <si>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</si>
  <si>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</si>
  <si>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</si>
  <si>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</si>
  <si>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</si>
  <si>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</si>
  <si>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</si>
  <si>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</si>
  <si>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</si>
  <si>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</si>
  <si>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</si>
  <si>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</si>
  <si>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</si>
  <si>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</si>
  <si>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</si>
  <si>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</si>
  <si>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</si>
  <si>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</si>
  <si>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</si>
  <si>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</si>
  <si>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</si>
  <si>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</si>
  <si>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</si>
  <si>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</si>
  <si>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</si>
  <si>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</si>
  <si>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有形固定資産減価償却率は、年々上昇しているが、遠軽町の特定環境保全公共下水道は、平成16年度に供用開始をしており、施設は老朽化していない。</t>
    <rPh sb="1" eb="7">
      <t>ユウケイコテイシサン</t>
    </rPh>
    <rPh sb="7" eb="11">
      <t>ゲンカショウキャク</t>
    </rPh>
    <rPh sb="11" eb="12">
      <t>リツ</t>
    </rPh>
    <rPh sb="14" eb="16">
      <t>ネンネン</t>
    </rPh>
    <rPh sb="16" eb="18">
      <t>ジョウショウ</t>
    </rPh>
    <rPh sb="24" eb="27">
      <t>エンガルチョウ</t>
    </rPh>
    <rPh sb="28" eb="30">
      <t>トクテイ</t>
    </rPh>
    <rPh sb="30" eb="32">
      <t>カンキョウ</t>
    </rPh>
    <rPh sb="32" eb="34">
      <t>ホゼン</t>
    </rPh>
    <rPh sb="34" eb="39">
      <t>コウキョウゲスイドウ</t>
    </rPh>
    <rPh sb="41" eb="43">
      <t>ヘイセイ</t>
    </rPh>
    <rPh sb="45" eb="47">
      <t>ネンド</t>
    </rPh>
    <rPh sb="48" eb="52">
      <t>キョウヨウカイシ</t>
    </rPh>
    <rPh sb="58" eb="60">
      <t>シセツ</t>
    </rPh>
    <rPh sb="61" eb="64">
      <t>ロウキュウカ</t>
    </rPh>
    <phoneticPr fontId="4"/>
  </si>
  <si>
    <t>　今後人口減少に伴う使用料収入の減少が避けられないことに加え、処理施設や管渠の老朽化が進み、計画的な更新とそれに伴う財源確保が課題となるため、投資の効率化と維持管理費等の削減により経営改善を図っていくことが必要である。
　また、「経営戦略」に基づき経営基盤の強化と財政マネジメントの向上に取り組み、事業の安定的経営を行っていく。</t>
    <rPh sb="1" eb="3">
      <t>コンゴ</t>
    </rPh>
    <rPh sb="3" eb="5">
      <t>ジンコウ</t>
    </rPh>
    <rPh sb="5" eb="7">
      <t>ゲンショウ</t>
    </rPh>
    <rPh sb="8" eb="9">
      <t>トモナ</t>
    </rPh>
    <rPh sb="10" eb="15">
      <t>シヨウリョウシュウニュウ</t>
    </rPh>
    <rPh sb="16" eb="18">
      <t>ゲンショウ</t>
    </rPh>
    <rPh sb="19" eb="20">
      <t>サ</t>
    </rPh>
    <rPh sb="28" eb="29">
      <t>クワ</t>
    </rPh>
    <rPh sb="31" eb="35">
      <t>ショリシセツ</t>
    </rPh>
    <rPh sb="36" eb="38">
      <t>カンキョ</t>
    </rPh>
    <rPh sb="39" eb="42">
      <t>ロウキュウカ</t>
    </rPh>
    <rPh sb="43" eb="44">
      <t>スス</t>
    </rPh>
    <rPh sb="46" eb="49">
      <t>ケイカクテキ</t>
    </rPh>
    <rPh sb="50" eb="52">
      <t>コウシン</t>
    </rPh>
    <rPh sb="56" eb="57">
      <t>トモナ</t>
    </rPh>
    <rPh sb="58" eb="60">
      <t>ザイゲン</t>
    </rPh>
    <rPh sb="60" eb="62">
      <t>カクホ</t>
    </rPh>
    <rPh sb="63" eb="65">
      <t>カダイ</t>
    </rPh>
    <rPh sb="71" eb="73">
      <t>トウシ</t>
    </rPh>
    <rPh sb="74" eb="77">
      <t>コウリツカ</t>
    </rPh>
    <rPh sb="78" eb="80">
      <t>イジ</t>
    </rPh>
    <rPh sb="80" eb="83">
      <t>カンリヒ</t>
    </rPh>
    <rPh sb="83" eb="84">
      <t>トウ</t>
    </rPh>
    <rPh sb="85" eb="87">
      <t>サクゲン</t>
    </rPh>
    <rPh sb="90" eb="94">
      <t>ケイエイカイゼン</t>
    </rPh>
    <rPh sb="95" eb="96">
      <t>ハカ</t>
    </rPh>
    <rPh sb="103" eb="105">
      <t>ヒツヨウ</t>
    </rPh>
    <rPh sb="115" eb="119">
      <t>ケイエイセンリャク</t>
    </rPh>
    <rPh sb="121" eb="122">
      <t>モト</t>
    </rPh>
    <rPh sb="124" eb="128">
      <t>ケイエイキバン</t>
    </rPh>
    <rPh sb="129" eb="131">
      <t>キョウカ</t>
    </rPh>
    <rPh sb="132" eb="134">
      <t>ザイセイ</t>
    </rPh>
    <rPh sb="141" eb="143">
      <t>コウジョウ</t>
    </rPh>
    <rPh sb="144" eb="145">
      <t>ト</t>
    </rPh>
    <rPh sb="146" eb="147">
      <t>ク</t>
    </rPh>
    <rPh sb="149" eb="151">
      <t>ジギョウ</t>
    </rPh>
    <rPh sb="152" eb="155">
      <t>アンテイテキ</t>
    </rPh>
    <rPh sb="155" eb="157">
      <t>ケイエイ</t>
    </rPh>
    <rPh sb="158" eb="159">
      <t>オコナ</t>
    </rPh>
    <phoneticPr fontId="4"/>
  </si>
  <si>
    <t>　経常収支比率は、公共下水道事業と特定環境保全公共下水道事業の2つの事業を1つの下水道事業会計で運営しており、予算及び決算、使用料制度についても事業単位ではなく会計単位で算定しております。　
　このことから、処理戸数の少ない特定環境保全公共下水道事業単体でみると、経常収支比率が100％未満であり、経営の健全性が懸念される状況にはなっておりますが、公共下水道事業と合わせた会計単位では経常収支比率が100％を超えて黒字となっております。
　流動比率は100％を下回っているが、建設改良費等に充てられた企業債がほとんどを占めており、将来、企業債の償還原資は料金収入等により賄われる予定である。
　企業債残高対事業規模比率は、類似団体平均値を大きく下回っており、低い値で推移している。
　経費回収率は、前年度に比べやや増加したが、100％を下回っており、汚水に係る費用を下水道使用料で賄うことができず、一般会計からの繰入金に頼らざるを得ない状況である。
　汚水処理原価は、前年度に比べやや減少しており、類似団体平均値を下回っている。
　施設利用率は、類似団体平均値を上回っており、施設が有効に活用されているといえる。
　水洗化率は、類似団体平均値を超えているが、使用料収入の確保を図るため、水洗化率向上に繋がる取組みを講じていく必要がある。</t>
    <rPh sb="1" eb="7">
      <t>ケイジョウシュウシヒリツ</t>
    </rPh>
    <rPh sb="349" eb="352">
      <t>ゼンネンド</t>
    </rPh>
    <rPh sb="353" eb="354">
      <t>クラ</t>
    </rPh>
    <rPh sb="357" eb="35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</si>
</sst>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BA-4684-9A22-23C789F925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0.36</c:v>
                </c:pt>
                <c:pt idx="4">
                  <c:v>0.39</c:v>
                </c:pt>
              </c:numCache>
            </c:numRef>
          </c:val>
          <c:smooth val="0"/>
          <c:extLst>
            <c:ext xmlns:c16="http://schemas.microsoft.com/office/drawing/2014/chart" uri="{C3380CC4-5D6E-409C-BE32-E72D297353CC}">
              <c16:uniqueId val="{00000001-D7BA-4684-9A22-23C789F925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63.48</c:v>
                </c:pt>
                <c:pt idx="1">
                  <c:v>57.78</c:v>
                </c:pt>
                <c:pt idx="2">
                  <c:v>57.33</c:v>
                </c:pt>
                <c:pt idx="3">
                  <c:v>53.48</c:v>
                </c:pt>
                <c:pt idx="4">
                  <c:v>60.07</c:v>
                </c:pt>
              </c:numCache>
            </c:numRef>
          </c:val>
          <c:extLst>
            <c:ext xmlns:c16="http://schemas.microsoft.com/office/drawing/2014/chart" uri="{C3380CC4-5D6E-409C-BE32-E72D297353CC}">
              <c16:uniqueId val="{00000000-7C9F-4627-A65A-AF39256E94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42.47</c:v>
                </c:pt>
                <c:pt idx="4">
                  <c:v>42.4</c:v>
                </c:pt>
              </c:numCache>
            </c:numRef>
          </c:val>
          <c:smooth val="0"/>
          <c:extLst>
            <c:ext xmlns:c16="http://schemas.microsoft.com/office/drawing/2014/chart" uri="{C3380CC4-5D6E-409C-BE32-E72D297353CC}">
              <c16:uniqueId val="{00000001-7C9F-4627-A65A-AF39256E94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85.17</c:v>
                </c:pt>
                <c:pt idx="1">
                  <c:v>86.45</c:v>
                </c:pt>
                <c:pt idx="2">
                  <c:v>87.47</c:v>
                </c:pt>
                <c:pt idx="3">
                  <c:v>87.78</c:v>
                </c:pt>
                <c:pt idx="4">
                  <c:v>88.78</c:v>
                </c:pt>
              </c:numCache>
            </c:numRef>
          </c:val>
          <c:extLst>
            <c:ext xmlns:c16="http://schemas.microsoft.com/office/drawing/2014/chart" uri="{C3380CC4-5D6E-409C-BE32-E72D297353CC}">
              <c16:uniqueId val="{00000000-3ABD-453D-BF45-4A2FDF7A81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83.75</c:v>
                </c:pt>
                <c:pt idx="4">
                  <c:v>84.19</c:v>
                </c:pt>
              </c:numCache>
            </c:numRef>
          </c:val>
          <c:smooth val="0"/>
          <c:extLst>
            <c:ext xmlns:c16="http://schemas.microsoft.com/office/drawing/2014/chart" uri="{C3380CC4-5D6E-409C-BE32-E72D297353CC}">
              <c16:uniqueId val="{00000001-3ABD-453D-BF45-4A2FDF7A81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121.24</c:v>
                </c:pt>
                <c:pt idx="1">
                  <c:v>109.53</c:v>
                </c:pt>
                <c:pt idx="2">
                  <c:v>105.23</c:v>
                </c:pt>
                <c:pt idx="3">
                  <c:v>105.53</c:v>
                </c:pt>
                <c:pt idx="4">
                  <c:v>95.49</c:v>
                </c:pt>
              </c:numCache>
            </c:numRef>
          </c:val>
          <c:extLst>
            <c:ext xmlns:c16="http://schemas.microsoft.com/office/drawing/2014/chart" uri="{C3380CC4-5D6E-409C-BE32-E72D297353CC}">
              <c16:uniqueId val="{00000000-728D-4892-9EED-3BE071D389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99.91</c:v>
                </c:pt>
                <c:pt idx="2">
                  <c:v>98.03</c:v>
                </c:pt>
                <c:pt idx="3">
                  <c:v>102.73</c:v>
                </c:pt>
                <c:pt idx="4">
                  <c:v>105.78</c:v>
                </c:pt>
              </c:numCache>
            </c:numRef>
          </c:val>
          <c:smooth val="0"/>
          <c:extLst>
            <c:ext xmlns:c16="http://schemas.microsoft.com/office/drawing/2014/chart" uri="{C3380CC4-5D6E-409C-BE32-E72D297353CC}">
              <c16:uniqueId val="{00000001-728D-4892-9EED-3BE071D389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16.559999999999999</c:v>
                </c:pt>
                <c:pt idx="1">
                  <c:v>18.95</c:v>
                </c:pt>
                <c:pt idx="2">
                  <c:v>21.66</c:v>
                </c:pt>
                <c:pt idx="3">
                  <c:v>23.38</c:v>
                </c:pt>
                <c:pt idx="4">
                  <c:v>26.01</c:v>
                </c:pt>
              </c:numCache>
            </c:numRef>
          </c:val>
          <c:extLst>
            <c:ext xmlns:c16="http://schemas.microsoft.com/office/drawing/2014/chart" uri="{C3380CC4-5D6E-409C-BE32-E72D297353CC}">
              <c16:uniqueId val="{00000000-4704-4A94-9F6F-AC2D61F2CD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14.76</c:v>
                </c:pt>
                <c:pt idx="2">
                  <c:v>15.02</c:v>
                </c:pt>
                <c:pt idx="3">
                  <c:v>24.68</c:v>
                </c:pt>
                <c:pt idx="4">
                  <c:v>21.36</c:v>
                </c:pt>
              </c:numCache>
            </c:numRef>
          </c:val>
          <c:smooth val="0"/>
          <c:extLst>
            <c:ext xmlns:c16="http://schemas.microsoft.com/office/drawing/2014/chart" uri="{C3380CC4-5D6E-409C-BE32-E72D297353CC}">
              <c16:uniqueId val="{00000001-4704-4A94-9F6F-AC2D61F2CD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01-49DF-88FF-79E23775C5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7D01-49DF-88FF-79E23775C5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4E-4C95-B5C5-88E8C87656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148.76</c:v>
                </c:pt>
                <c:pt idx="2">
                  <c:v>179.15</c:v>
                </c:pt>
                <c:pt idx="3">
                  <c:v>94.97</c:v>
                </c:pt>
                <c:pt idx="4">
                  <c:v>63.96</c:v>
                </c:pt>
              </c:numCache>
            </c:numRef>
          </c:val>
          <c:smooth val="0"/>
          <c:extLst>
            <c:ext xmlns:c16="http://schemas.microsoft.com/office/drawing/2014/chart" uri="{C3380CC4-5D6E-409C-BE32-E72D297353CC}">
              <c16:uniqueId val="{00000001-CB4E-4C95-B5C5-88E8C87656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5.89</c:v>
                </c:pt>
                <c:pt idx="1">
                  <c:v>3.85</c:v>
                </c:pt>
                <c:pt idx="2">
                  <c:v>0.73</c:v>
                </c:pt>
                <c:pt idx="3">
                  <c:v>0.95</c:v>
                </c:pt>
                <c:pt idx="4">
                  <c:v>0.61</c:v>
                </c:pt>
              </c:numCache>
            </c:numRef>
          </c:val>
          <c:extLst>
            <c:ext xmlns:c16="http://schemas.microsoft.com/office/drawing/2014/chart" uri="{C3380CC4-5D6E-409C-BE32-E72D297353CC}">
              <c16:uniqueId val="{00000000-8188-4519-BFA4-2A226C6C79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129.05000000000001</c:v>
                </c:pt>
                <c:pt idx="2">
                  <c:v>131.47999999999999</c:v>
                </c:pt>
                <c:pt idx="3">
                  <c:v>47.72</c:v>
                </c:pt>
                <c:pt idx="4">
                  <c:v>44.24</c:v>
                </c:pt>
              </c:numCache>
            </c:numRef>
          </c:val>
          <c:smooth val="0"/>
          <c:extLst>
            <c:ext xmlns:c16="http://schemas.microsoft.com/office/drawing/2014/chart" uri="{C3380CC4-5D6E-409C-BE32-E72D297353CC}">
              <c16:uniqueId val="{00000001-8188-4519-BFA4-2A226C6C79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23.89</c:v>
                </c:pt>
                <c:pt idx="1">
                  <c:v>24.33</c:v>
                </c:pt>
                <c:pt idx="2">
                  <c:v>23.34</c:v>
                </c:pt>
                <c:pt idx="3">
                  <c:v>22.58</c:v>
                </c:pt>
                <c:pt idx="4">
                  <c:v>20.84</c:v>
                </c:pt>
              </c:numCache>
            </c:numRef>
          </c:val>
          <c:extLst>
            <c:ext xmlns:c16="http://schemas.microsoft.com/office/drawing/2014/chart" uri="{C3380CC4-5D6E-409C-BE32-E72D297353CC}">
              <c16:uniqueId val="{00000000-8D17-427F-9AB2-85768A672A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1206.79</c:v>
                </c:pt>
                <c:pt idx="4">
                  <c:v>1258.43</c:v>
                </c:pt>
              </c:numCache>
            </c:numRef>
          </c:val>
          <c:smooth val="0"/>
          <c:extLst>
            <c:ext xmlns:c16="http://schemas.microsoft.com/office/drawing/2014/chart" uri="{C3380CC4-5D6E-409C-BE32-E72D297353CC}">
              <c16:uniqueId val="{00000001-8D17-427F-9AB2-85768A672A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109.19</c:v>
                </c:pt>
                <c:pt idx="1">
                  <c:v>95.38</c:v>
                </c:pt>
                <c:pt idx="2">
                  <c:v>89.98</c:v>
                </c:pt>
                <c:pt idx="3">
                  <c:v>87.31</c:v>
                </c:pt>
                <c:pt idx="4">
                  <c:v>89.3</c:v>
                </c:pt>
              </c:numCache>
            </c:numRef>
          </c:val>
          <c:extLst>
            <c:ext xmlns:c16="http://schemas.microsoft.com/office/drawing/2014/chart" uri="{C3380CC4-5D6E-409C-BE32-E72D297353CC}">
              <c16:uniqueId val="{00000000-98C0-433B-A804-F252FAFEF1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71.84</c:v>
                </c:pt>
                <c:pt idx="4">
                  <c:v>73.36</c:v>
                </c:pt>
              </c:numCache>
            </c:numRef>
          </c:val>
          <c:smooth val="0"/>
          <c:extLst>
            <c:ext xmlns:c16="http://schemas.microsoft.com/office/drawing/2014/chart" uri="{C3380CC4-5D6E-409C-BE32-E72D297353CC}">
              <c16:uniqueId val="{00000001-98C0-433B-A804-F252FAFEF1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184.32</c:v>
                </c:pt>
                <c:pt idx="1">
                  <c:v>211.24</c:v>
                </c:pt>
                <c:pt idx="2">
                  <c:v>224.51</c:v>
                </c:pt>
                <c:pt idx="3">
                  <c:v>231.84</c:v>
                </c:pt>
                <c:pt idx="4">
                  <c:v>220.55</c:v>
                </c:pt>
              </c:numCache>
            </c:numRef>
          </c:val>
          <c:extLst>
            <c:ext xmlns:c16="http://schemas.microsoft.com/office/drawing/2014/chart" uri="{C3380CC4-5D6E-409C-BE32-E72D297353CC}">
              <c16:uniqueId val="{00000000-C426-473C-991B-AE88558FB9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228.47</c:v>
                </c:pt>
                <c:pt idx="4">
                  <c:v>224.88</c:v>
                </c:pt>
              </c:numCache>
            </c:numRef>
          </c:val>
          <c:smooth val="0"/>
          <c:extLst>
            <c:ext xmlns:c16="http://schemas.microsoft.com/office/drawing/2014/chart" uri="{C3380CC4-5D6E-409C-BE32-E72D297353CC}">
              <c16:uniqueId val="{00000001-C426-473C-991B-AE88558FB9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遠軽町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19358</v>
      </c>
      <c r="AM8" s="69"/>
      <c r="AN8" s="69"/>
      <c r="AO8" s="69"/>
      <c r="AP8" s="69"/>
      <c r="AQ8" s="69"/>
      <c r="AR8" s="69"/>
      <c r="AS8" s="69"/>
      <c r="AT8" s="68">
        <f>データ!T6</f>
        <v>1332.45</v>
      </c>
      <c r="AU8" s="68"/>
      <c r="AV8" s="68"/>
      <c r="AW8" s="68"/>
      <c r="AX8" s="68"/>
      <c r="AY8" s="68"/>
      <c r="AZ8" s="68"/>
      <c r="BA8" s="68"/>
      <c r="BB8" s="68">
        <f>データ!U6</f>
        <v>14.53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79.94</v>
      </c>
      <c r="J10" s="68"/>
      <c r="K10" s="68"/>
      <c r="L10" s="68"/>
      <c r="M10" s="68"/>
      <c r="N10" s="68"/>
      <c r="O10" s="68"/>
      <c r="P10" s="68">
        <f>データ!P6</f>
        <v>9.92</v>
      </c>
      <c r="Q10" s="68"/>
      <c r="R10" s="68"/>
      <c r="S10" s="68"/>
      <c r="T10" s="68"/>
      <c r="U10" s="68"/>
      <c r="V10" s="68"/>
      <c r="W10" s="68">
        <f>データ!Q6</f>
        <v>66.13</v>
      </c>
      <c r="X10" s="68"/>
      <c r="Y10" s="68"/>
      <c r="Z10" s="68"/>
      <c r="AA10" s="68"/>
      <c r="AB10" s="68"/>
      <c r="AC10" s="68"/>
      <c r="AD10" s="69">
        <f>データ!R6</f>
        <v>4180</v>
      </c>
      <c r="AE10" s="69"/>
      <c r="AF10" s="69"/>
      <c r="AG10" s="69"/>
      <c r="AH10" s="69"/>
      <c r="AI10" s="69"/>
      <c r="AJ10" s="69"/>
      <c r="AK10" s="2"/>
      <c r="AL10" s="69">
        <f>データ!V6</f>
        <v>1899</v>
      </c>
      <c r="AM10" s="69"/>
      <c r="AN10" s="69"/>
      <c r="AO10" s="69"/>
      <c r="AP10" s="69"/>
      <c r="AQ10" s="69"/>
      <c r="AR10" s="69"/>
      <c r="AS10" s="69"/>
      <c r="AT10" s="68">
        <f>データ!W6</f>
        <v>1.84</v>
      </c>
      <c r="AU10" s="68"/>
      <c r="AV10" s="68"/>
      <c r="AW10" s="68"/>
      <c r="AX10" s="68"/>
      <c r="AY10" s="68"/>
      <c r="AZ10" s="68"/>
      <c r="BA10" s="68"/>
      <c r="BB10" s="68">
        <f>データ!X6</f>
        <v>1032.07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mgbwwFvoFr/T3Yk2iICHPRFKw/iKbRtbZoezUB4CoYhhc7GyHaipZnVUGdS9x7NqSn9soV7vYM8GjrH/5081ZQ==" saltValue="1jghxZGmGbqmpBta95TK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15555</v>
      </c>
      <c r="D6" s="33">
        <f t="shared" si="3"/>
        <v>46</v>
      </c>
      <c r="E6" s="33">
        <f t="shared" si="3"/>
        <v>17</v>
      </c>
      <c r="F6" s="33">
        <f t="shared" si="3"/>
        <v>4</v>
      </c>
      <c r="G6" s="33">
        <f t="shared" si="3"/>
        <v>0</v>
      </c>
      <c r="H6" s="33" t="str">
        <f t="shared" si="3"/>
        <v>北海道　遠軽町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79.94</v>
      </c>
      <c r="P6" s="34">
        <f t="shared" si="3"/>
        <v>9.92</v>
      </c>
      <c r="Q6" s="34">
        <f t="shared" si="3"/>
        <v>66.13</v>
      </c>
      <c r="R6" s="34">
        <f t="shared" si="3"/>
        <v>4180</v>
      </c>
      <c r="S6" s="34">
        <f t="shared" si="3"/>
        <v>19358</v>
      </c>
      <c r="T6" s="34">
        <f t="shared" si="3"/>
        <v>1332.45</v>
      </c>
      <c r="U6" s="34">
        <f t="shared" si="3"/>
        <v>14.53</v>
      </c>
      <c r="V6" s="34">
        <f t="shared" si="3"/>
        <v>1899</v>
      </c>
      <c r="W6" s="34">
        <f t="shared" si="3"/>
        <v>1.84</v>
      </c>
      <c r="X6" s="34">
        <f t="shared" si="3"/>
        <v>1032.07</v>
      </c>
      <c r="Y6" s="35">
        <f>IF(Y7="",NA(),Y7)</f>
        <v>121.24</v>
      </c>
      <c r="Z6" s="35">
        <f t="shared" ref="Z6:AH6" si="4">IF(Z7="",NA(),Z7)</f>
        <v>109.53</v>
      </c>
      <c r="AA6" s="35">
        <f t="shared" si="4"/>
        <v>105.23</v>
      </c>
      <c r="AB6" s="35">
        <f t="shared" si="4"/>
        <v>105.53</v>
      </c>
      <c r="AC6" s="35">
        <f t="shared" si="4"/>
        <v>95.49</v>
      </c>
      <c r="AD6" s="35">
        <f t="shared" si="4"/>
        <v>98.04</v>
      </c>
      <c r="AE6" s="35">
        <f t="shared" si="4"/>
        <v>99.91</v>
      </c>
      <c r="AF6" s="35">
        <f t="shared" si="4"/>
        <v>98.03</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208.1</v>
      </c>
      <c r="AP6" s="35">
        <f t="shared" si="5"/>
        <v>148.76</v>
      </c>
      <c r="AQ6" s="35">
        <f t="shared" si="5"/>
        <v>179.15</v>
      </c>
      <c r="AR6" s="35">
        <f t="shared" si="5"/>
        <v>94.97</v>
      </c>
      <c r="AS6" s="35">
        <f t="shared" si="5"/>
        <v>63.96</v>
      </c>
      <c r="AT6" s="34" t="str">
        <f>IF(AT7="","",IF(AT7="-","【-】","【"&amp;SUBSTITUTE(TEXT(AT7,"#,##0.00"),"-","△")&amp;"】"))</f>
        <v>【61.55】</v>
      </c>
      <c r="AU6" s="35">
        <f>IF(AU7="",NA(),AU7)</f>
        <v>5.89</v>
      </c>
      <c r="AV6" s="35">
        <f t="shared" ref="AV6:BD6" si="6">IF(AV7="",NA(),AV7)</f>
        <v>3.85</v>
      </c>
      <c r="AW6" s="35">
        <f t="shared" si="6"/>
        <v>0.73</v>
      </c>
      <c r="AX6" s="35">
        <f t="shared" si="6"/>
        <v>0.95</v>
      </c>
      <c r="AY6" s="35">
        <f t="shared" si="6"/>
        <v>0.61</v>
      </c>
      <c r="AZ6" s="35">
        <f t="shared" si="6"/>
        <v>75.290000000000006</v>
      </c>
      <c r="BA6" s="35">
        <f t="shared" si="6"/>
        <v>129.05000000000001</v>
      </c>
      <c r="BB6" s="35">
        <f t="shared" si="6"/>
        <v>131.47999999999999</v>
      </c>
      <c r="BC6" s="35">
        <f t="shared" si="6"/>
        <v>47.72</v>
      </c>
      <c r="BD6" s="35">
        <f t="shared" si="6"/>
        <v>44.24</v>
      </c>
      <c r="BE6" s="34" t="str">
        <f>IF(BE7="","",IF(BE7="-","【-】","【"&amp;SUBSTITUTE(TEXT(BE7,"#,##0.00"),"-","△")&amp;"】"))</f>
        <v>【45.34】</v>
      </c>
      <c r="BF6" s="35">
        <f>IF(BF7="",NA(),BF7)</f>
        <v>23.89</v>
      </c>
      <c r="BG6" s="35">
        <f t="shared" ref="BG6:BO6" si="7">IF(BG7="",NA(),BG7)</f>
        <v>24.33</v>
      </c>
      <c r="BH6" s="35">
        <f t="shared" si="7"/>
        <v>23.34</v>
      </c>
      <c r="BI6" s="35">
        <f t="shared" si="7"/>
        <v>22.58</v>
      </c>
      <c r="BJ6" s="35">
        <f t="shared" si="7"/>
        <v>20.84</v>
      </c>
      <c r="BK6" s="35">
        <f t="shared" si="7"/>
        <v>1592.72</v>
      </c>
      <c r="BL6" s="35">
        <f t="shared" si="7"/>
        <v>1223.96</v>
      </c>
      <c r="BM6" s="35">
        <f t="shared" si="7"/>
        <v>1269.1500000000001</v>
      </c>
      <c r="BN6" s="35">
        <f t="shared" si="7"/>
        <v>1206.79</v>
      </c>
      <c r="BO6" s="35">
        <f t="shared" si="7"/>
        <v>1258.43</v>
      </c>
      <c r="BP6" s="34" t="str">
        <f>IF(BP7="","",IF(BP7="-","【-】","【"&amp;SUBSTITUTE(TEXT(BP7,"#,##0.00"),"-","△")&amp;"】"))</f>
        <v>【1,260.21】</v>
      </c>
      <c r="BQ6" s="35">
        <f>IF(BQ7="",NA(),BQ7)</f>
        <v>109.19</v>
      </c>
      <c r="BR6" s="35">
        <f t="shared" ref="BR6:BZ6" si="8">IF(BR7="",NA(),BR7)</f>
        <v>95.38</v>
      </c>
      <c r="BS6" s="35">
        <f t="shared" si="8"/>
        <v>89.98</v>
      </c>
      <c r="BT6" s="35">
        <f t="shared" si="8"/>
        <v>87.31</v>
      </c>
      <c r="BU6" s="35">
        <f t="shared" si="8"/>
        <v>89.3</v>
      </c>
      <c r="BV6" s="35">
        <f t="shared" si="8"/>
        <v>53.7</v>
      </c>
      <c r="BW6" s="35">
        <f t="shared" si="8"/>
        <v>61.54</v>
      </c>
      <c r="BX6" s="35">
        <f t="shared" si="8"/>
        <v>63.97</v>
      </c>
      <c r="BY6" s="35">
        <f t="shared" si="8"/>
        <v>71.84</v>
      </c>
      <c r="BZ6" s="35">
        <f t="shared" si="8"/>
        <v>73.36</v>
      </c>
      <c r="CA6" s="34" t="str">
        <f>IF(CA7="","",IF(CA7="-","【-】","【"&amp;SUBSTITUTE(TEXT(CA7,"#,##0.00"),"-","△")&amp;"】"))</f>
        <v>【75.29】</v>
      </c>
      <c r="CB6" s="35">
        <f>IF(CB7="",NA(),CB7)</f>
        <v>184.32</v>
      </c>
      <c r="CC6" s="35">
        <f t="shared" ref="CC6:CK6" si="9">IF(CC7="",NA(),CC7)</f>
        <v>211.24</v>
      </c>
      <c r="CD6" s="35">
        <f t="shared" si="9"/>
        <v>224.51</v>
      </c>
      <c r="CE6" s="35">
        <f t="shared" si="9"/>
        <v>231.84</v>
      </c>
      <c r="CF6" s="35">
        <f t="shared" si="9"/>
        <v>220.55</v>
      </c>
      <c r="CG6" s="35">
        <f t="shared" si="9"/>
        <v>300.35000000000002</v>
      </c>
      <c r="CH6" s="35">
        <f t="shared" si="9"/>
        <v>267.86</v>
      </c>
      <c r="CI6" s="35">
        <f t="shared" si="9"/>
        <v>256.82</v>
      </c>
      <c r="CJ6" s="35">
        <f t="shared" si="9"/>
        <v>228.47</v>
      </c>
      <c r="CK6" s="35">
        <f t="shared" si="9"/>
        <v>224.88</v>
      </c>
      <c r="CL6" s="34" t="str">
        <f>IF(CL7="","",IF(CL7="-","【-】","【"&amp;SUBSTITUTE(TEXT(CL7,"#,##0.00"),"-","△")&amp;"】"))</f>
        <v>【215.41】</v>
      </c>
      <c r="CM6" s="35">
        <f>IF(CM7="",NA(),CM7)</f>
        <v>63.48</v>
      </c>
      <c r="CN6" s="35">
        <f t="shared" ref="CN6:CV6" si="10">IF(CN7="",NA(),CN7)</f>
        <v>57.78</v>
      </c>
      <c r="CO6" s="35">
        <f t="shared" si="10"/>
        <v>57.33</v>
      </c>
      <c r="CP6" s="35">
        <f t="shared" si="10"/>
        <v>53.48</v>
      </c>
      <c r="CQ6" s="35">
        <f t="shared" si="10"/>
        <v>60.07</v>
      </c>
      <c r="CR6" s="35">
        <f t="shared" si="10"/>
        <v>37.72</v>
      </c>
      <c r="CS6" s="35">
        <f t="shared" si="10"/>
        <v>37.08</v>
      </c>
      <c r="CT6" s="35">
        <f t="shared" si="10"/>
        <v>37.46</v>
      </c>
      <c r="CU6" s="35">
        <f t="shared" si="10"/>
        <v>42.47</v>
      </c>
      <c r="CV6" s="35">
        <f t="shared" si="10"/>
        <v>42.4</v>
      </c>
      <c r="CW6" s="34" t="str">
        <f>IF(CW7="","",IF(CW7="-","【-】","【"&amp;SUBSTITUTE(TEXT(CW7,"#,##0.00"),"-","△")&amp;"】"))</f>
        <v>【42.90】</v>
      </c>
      <c r="CX6" s="35">
        <f>IF(CX7="",NA(),CX7)</f>
        <v>85.17</v>
      </c>
      <c r="CY6" s="35">
        <f t="shared" ref="CY6:DG6" si="11">IF(CY7="",NA(),CY7)</f>
        <v>86.45</v>
      </c>
      <c r="CZ6" s="35">
        <f t="shared" si="11"/>
        <v>87.47</v>
      </c>
      <c r="DA6" s="35">
        <f t="shared" si="11"/>
        <v>87.78</v>
      </c>
      <c r="DB6" s="35">
        <f t="shared" si="11"/>
        <v>88.78</v>
      </c>
      <c r="DC6" s="35">
        <f t="shared" si="11"/>
        <v>68.459999999999994</v>
      </c>
      <c r="DD6" s="35">
        <f t="shared" si="11"/>
        <v>67.22</v>
      </c>
      <c r="DE6" s="35">
        <f t="shared" si="11"/>
        <v>67.459999999999994</v>
      </c>
      <c r="DF6" s="35">
        <f t="shared" si="11"/>
        <v>83.75</v>
      </c>
      <c r="DG6" s="35">
        <f t="shared" si="11"/>
        <v>84.19</v>
      </c>
      <c r="DH6" s="34" t="str">
        <f>IF(DH7="","",IF(DH7="-","【-】","【"&amp;SUBSTITUTE(TEXT(DH7,"#,##0.00"),"-","△")&amp;"】"))</f>
        <v>【84.75】</v>
      </c>
      <c r="DI6" s="35">
        <f>IF(DI7="",NA(),DI7)</f>
        <v>16.559999999999999</v>
      </c>
      <c r="DJ6" s="35">
        <f t="shared" ref="DJ6:DR6" si="12">IF(DJ7="",NA(),DJ7)</f>
        <v>18.95</v>
      </c>
      <c r="DK6" s="35">
        <f t="shared" si="12"/>
        <v>21.66</v>
      </c>
      <c r="DL6" s="35">
        <f t="shared" si="12"/>
        <v>23.38</v>
      </c>
      <c r="DM6" s="35">
        <f t="shared" si="12"/>
        <v>26.01</v>
      </c>
      <c r="DN6" s="35">
        <f t="shared" si="12"/>
        <v>18.920000000000002</v>
      </c>
      <c r="DO6" s="35">
        <f t="shared" si="12"/>
        <v>14.76</v>
      </c>
      <c r="DP6" s="35">
        <f t="shared" si="12"/>
        <v>15.02</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0.36</v>
      </c>
      <c r="EN6" s="35">
        <f t="shared" si="14"/>
        <v>0.39</v>
      </c>
      <c r="EO6" s="34" t="str">
        <f>IF(EO7="","",IF(EO7="-","【-】","【"&amp;SUBSTITUTE(TEXT(EO7,"#,##0.00"),"-","△")&amp;"】"))</f>
        <v>【0.30】</v>
      </c>
    </row>
    <row r="7" spans="1:148" s="36" customFormat="1" x14ac:dyDescent="0.15">
      <c r="A7" s="28"/>
      <c r="B7" s="37">
        <v>2020</v>
      </c>
      <c r="C7" s="37">
        <v>15555</v>
      </c>
      <c r="D7" s="37">
        <v>46</v>
      </c>
      <c r="E7" s="37">
        <v>17</v>
      </c>
      <c r="F7" s="37">
        <v>4</v>
      </c>
      <c r="G7" s="37">
        <v>0</v>
      </c>
      <c r="H7" s="37" t="s">
        <v>96</v>
      </c>
      <c r="I7" s="37" t="s">
        <v>97</v>
      </c>
      <c r="J7" s="37" t="s">
        <v>98</v>
      </c>
      <c r="K7" s="37" t="s">
        <v>99</v>
      </c>
      <c r="L7" s="37" t="s">
        <v>100</v>
      </c>
      <c r="M7" s="37" t="s">
        <v>101</v>
      </c>
      <c r="N7" s="38" t="s">
        <v>102</v>
      </c>
      <c r="O7" s="38">
        <v>79.94</v>
      </c>
      <c r="P7" s="38">
        <v>9.92</v>
      </c>
      <c r="Q7" s="38">
        <v>66.13</v>
      </c>
      <c r="R7" s="38">
        <v>4180</v>
      </c>
      <c r="S7" s="38">
        <v>19358</v>
      </c>
      <c r="T7" s="38">
        <v>1332.45</v>
      </c>
      <c r="U7" s="38">
        <v>14.53</v>
      </c>
      <c r="V7" s="38">
        <v>1899</v>
      </c>
      <c r="W7" s="38">
        <v>1.84</v>
      </c>
      <c r="X7" s="38">
        <v>1032.07</v>
      </c>
      <c r="Y7" s="38">
        <v>121.24</v>
      </c>
      <c r="Z7" s="38">
        <v>109.53</v>
      </c>
      <c r="AA7" s="38">
        <v>105.23</v>
      </c>
      <c r="AB7" s="38">
        <v>105.53</v>
      </c>
      <c r="AC7" s="38">
        <v>95.49</v>
      </c>
      <c r="AD7" s="38">
        <v>98.04</v>
      </c>
      <c r="AE7" s="38">
        <v>99.91</v>
      </c>
      <c r="AF7" s="38">
        <v>98.03</v>
      </c>
      <c r="AG7" s="38">
        <v>102.73</v>
      </c>
      <c r="AH7" s="38">
        <v>105.78</v>
      </c>
      <c r="AI7" s="38">
        <v>104.83</v>
      </c>
      <c r="AJ7" s="38">
        <v>0</v>
      </c>
      <c r="AK7" s="38">
        <v>0</v>
      </c>
      <c r="AL7" s="38">
        <v>0</v>
      </c>
      <c r="AM7" s="38">
        <v>0</v>
      </c>
      <c r="AN7" s="38">
        <v>0</v>
      </c>
      <c r="AO7" s="38">
        <v>208.1</v>
      </c>
      <c r="AP7" s="38">
        <v>148.76</v>
      </c>
      <c r="AQ7" s="38">
        <v>179.15</v>
      </c>
      <c r="AR7" s="38">
        <v>94.97</v>
      </c>
      <c r="AS7" s="38">
        <v>63.96</v>
      </c>
      <c r="AT7" s="38">
        <v>61.55</v>
      </c>
      <c r="AU7" s="38">
        <v>5.89</v>
      </c>
      <c r="AV7" s="38">
        <v>3.85</v>
      </c>
      <c r="AW7" s="38">
        <v>0.73</v>
      </c>
      <c r="AX7" s="38">
        <v>0.95</v>
      </c>
      <c r="AY7" s="38">
        <v>0.61</v>
      </c>
      <c r="AZ7" s="38">
        <v>75.290000000000006</v>
      </c>
      <c r="BA7" s="38">
        <v>129.05000000000001</v>
      </c>
      <c r="BB7" s="38">
        <v>131.47999999999999</v>
      </c>
      <c r="BC7" s="38">
        <v>47.72</v>
      </c>
      <c r="BD7" s="38">
        <v>44.24</v>
      </c>
      <c r="BE7" s="38">
        <v>45.34</v>
      </c>
      <c r="BF7" s="38">
        <v>23.89</v>
      </c>
      <c r="BG7" s="38">
        <v>24.33</v>
      </c>
      <c r="BH7" s="38">
        <v>23.34</v>
      </c>
      <c r="BI7" s="38">
        <v>22.58</v>
      </c>
      <c r="BJ7" s="38">
        <v>20.84</v>
      </c>
      <c r="BK7" s="38">
        <v>1592.72</v>
      </c>
      <c r="BL7" s="38">
        <v>1223.96</v>
      </c>
      <c r="BM7" s="38">
        <v>1269.1500000000001</v>
      </c>
      <c r="BN7" s="38">
        <v>1206.79</v>
      </c>
      <c r="BO7" s="38">
        <v>1258.43</v>
      </c>
      <c r="BP7" s="38">
        <v>1260.21</v>
      </c>
      <c r="BQ7" s="38">
        <v>109.19</v>
      </c>
      <c r="BR7" s="38">
        <v>95.38</v>
      </c>
      <c r="BS7" s="38">
        <v>89.98</v>
      </c>
      <c r="BT7" s="38">
        <v>87.31</v>
      </c>
      <c r="BU7" s="38">
        <v>89.3</v>
      </c>
      <c r="BV7" s="38">
        <v>53.7</v>
      </c>
      <c r="BW7" s="38">
        <v>61.54</v>
      </c>
      <c r="BX7" s="38">
        <v>63.97</v>
      </c>
      <c r="BY7" s="38">
        <v>71.84</v>
      </c>
      <c r="BZ7" s="38">
        <v>73.36</v>
      </c>
      <c r="CA7" s="38">
        <v>75.290000000000006</v>
      </c>
      <c r="CB7" s="38">
        <v>184.32</v>
      </c>
      <c r="CC7" s="38">
        <v>211.24</v>
      </c>
      <c r="CD7" s="38">
        <v>224.51</v>
      </c>
      <c r="CE7" s="38">
        <v>231.84</v>
      </c>
      <c r="CF7" s="38">
        <v>220.55</v>
      </c>
      <c r="CG7" s="38">
        <v>300.35000000000002</v>
      </c>
      <c r="CH7" s="38">
        <v>267.86</v>
      </c>
      <c r="CI7" s="38">
        <v>256.82</v>
      </c>
      <c r="CJ7" s="38">
        <v>228.47</v>
      </c>
      <c r="CK7" s="38">
        <v>224.88</v>
      </c>
      <c r="CL7" s="38">
        <v>215.41</v>
      </c>
      <c r="CM7" s="38">
        <v>63.48</v>
      </c>
      <c r="CN7" s="38">
        <v>57.78</v>
      </c>
      <c r="CO7" s="38">
        <v>57.33</v>
      </c>
      <c r="CP7" s="38">
        <v>53.48</v>
      </c>
      <c r="CQ7" s="38">
        <v>60.07</v>
      </c>
      <c r="CR7" s="38">
        <v>37.72</v>
      </c>
      <c r="CS7" s="38">
        <v>37.08</v>
      </c>
      <c r="CT7" s="38">
        <v>37.46</v>
      </c>
      <c r="CU7" s="38">
        <v>42.47</v>
      </c>
      <c r="CV7" s="38">
        <v>42.4</v>
      </c>
      <c r="CW7" s="38">
        <v>42.9</v>
      </c>
      <c r="CX7" s="38">
        <v>85.17</v>
      </c>
      <c r="CY7" s="38">
        <v>86.45</v>
      </c>
      <c r="CZ7" s="38">
        <v>87.47</v>
      </c>
      <c r="DA7" s="38">
        <v>87.78</v>
      </c>
      <c r="DB7" s="38">
        <v>88.78</v>
      </c>
      <c r="DC7" s="38">
        <v>68.459999999999994</v>
      </c>
      <c r="DD7" s="38">
        <v>67.22</v>
      </c>
      <c r="DE7" s="38">
        <v>67.459999999999994</v>
      </c>
      <c r="DF7" s="38">
        <v>83.75</v>
      </c>
      <c r="DG7" s="38">
        <v>84.19</v>
      </c>
      <c r="DH7" s="38">
        <v>84.75</v>
      </c>
      <c r="DI7" s="38">
        <v>16.559999999999999</v>
      </c>
      <c r="DJ7" s="38">
        <v>18.95</v>
      </c>
      <c r="DK7" s="38">
        <v>21.66</v>
      </c>
      <c r="DL7" s="38">
        <v>23.38</v>
      </c>
      <c r="DM7" s="38">
        <v>26.01</v>
      </c>
      <c r="DN7" s="38">
        <v>18.920000000000002</v>
      </c>
      <c r="DO7" s="38">
        <v>14.76</v>
      </c>
      <c r="DP7" s="38">
        <v>15.02</v>
      </c>
      <c r="DQ7" s="38">
        <v>24.68</v>
      </c>
      <c r="DR7" s="38">
        <v>21.36</v>
      </c>
      <c r="DS7" s="38">
        <v>23.6</v>
      </c>
      <c r="DT7" s="38">
        <v>0</v>
      </c>
      <c r="DU7" s="38">
        <v>0</v>
      </c>
      <c r="DV7" s="38">
        <v>0</v>
      </c>
      <c r="DW7" s="38">
        <v>0</v>
      </c>
      <c r="DX7" s="38">
        <v>0</v>
      </c>
      <c r="DY7" s="38">
        <v>0</v>
      </c>
      <c r="DZ7" s="38">
        <v>0</v>
      </c>
      <c r="EA7" s="38">
        <v>0</v>
      </c>
      <c r="EB7" s="38">
        <v>8.6199999999999992</v>
      </c>
      <c r="EC7" s="38">
        <v>0.01</v>
      </c>
      <c r="ED7" s="38">
        <v>0.01</v>
      </c>
      <c r="EE7" s="38">
        <v>0</v>
      </c>
      <c r="EF7" s="38">
        <v>0</v>
      </c>
      <c r="EG7" s="38">
        <v>0</v>
      </c>
      <c r="EH7" s="38">
        <v>0</v>
      </c>
      <c r="EI7" s="38">
        <v>0</v>
      </c>
      <c r="EJ7" s="38">
        <v>0.13</v>
      </c>
      <c r="EK7" s="38">
        <v>0.13</v>
      </c>
      <c r="EL7" s="38">
        <v>0.09</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2022-01-14T05:44:25Z</cp:lastPrinted>
  <dcterms:created xsi:type="dcterms:W3CDTF">2021-12-03T07:21:23Z</dcterms:created>
  <dcterms:modified xsi:type="dcterms:W3CDTF">2022-01-14T05:44:27Z</dcterms:modified>
  <cp:category/>
</cp:coreProperties>
</file>