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2\8.経営比較分析表\経営比較分析表\"/>
    </mc:Choice>
  </mc:AlternateContent>
  <workbookProtection workbookAlgorithmName="SHA-512" workbookHashValue="/JV2RqT65sj6vr7S0sF7VbxzdM+NMQG76P8TEZynzGE/whw/Of0E6K5j8Wz8Dvykdiq0+PXzDlvK0L4w1ynSdw==" workbookSaltValue="NIL/Zfe0DfD7Zzss9Qeu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<sst xmlns="http://schemas.openxmlformats.org/spreadsheetml/2006/main" count="231" uniqueCount="117">
  <si>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</si>
  <si>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</si>
  <si>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</si>
  <si>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</si>
  <si>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</si>
  <si>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</si>
  <si>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</si>
  <si>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</si>
  <si>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</si>
  <si>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</si>
  <si>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</si>
  <si>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</si>
  <si>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</si>
  <si>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</si>
  <si>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</si>
  <si>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</si>
  <si>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</si>
  <si>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</si>
  <si>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</si>
  <si>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</si>
  <si>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</si>
  <si>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</si>
  <si>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</si>
  <si>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</si>
  <si>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</si>
  <si>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</si>
  <si>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</si>
  <si>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</si>
  <si>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</si>
  <si>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</si>
  <si>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</si>
  <si>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</si>
  <si>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</si>
  <si>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</si>
  <si>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</si>
  <si>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</si>
  <si>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</si>
  <si>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</si>
  <si>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</si>
  <si>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</si>
  <si>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</si>
  <si>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</si>
  <si>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</si>
  <si>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</si>
  <si>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</si>
  <si>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</si>
  <si>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</si>
  <si>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</si>
  <si>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</si>
  <si>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</si>
  <si>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</si>
  <si>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</si>
  <si>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</si>
  <si>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</si>
  <si>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</si>
  <si>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</si>
  <si>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</si>
  <si>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</si>
  <si>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</si>
  <si>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</si>
  <si>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</si>
  <si>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</si>
  <si>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</si>
  <si>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</si>
  <si>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</si>
  <si>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</si>
  <si>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</si>
  <si>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</si>
  <si>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</si>
  <si>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</si>
  <si>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</si>
  <si>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</si>
  <si>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</si>
  <si>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</si>
  <si>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</si>
  <si>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</si>
  <si>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</si>
  <si>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</si>
  <si>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</si>
  <si>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</si>
  <si>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</si>
  <si>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</si>
  <si>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</si>
  <si>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</si>
  <si>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</si>
  <si>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</si>
  <si>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</si>
  <si>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</si>
  <si>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</si>
  <si>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</si>
  <si>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</si>
  <si>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</si>
  <si>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</si>
  <si>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</si>
  <si>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</si>
  <si>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</si>
  <si>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</si>
  <si>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</si>
  <si>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</si>
  <si>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</si>
  <si>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</si>
  <si>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</si>
  <si>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</si>
  <si>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</si>
  <si>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</si>
  <si>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</si>
  <si>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</si>
  <si>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</si>
  <si>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</si>
  <si>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</si>
  <si>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</si>
  <si>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</si>
  <si>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</si>
  <si>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</si>
  <si>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経常収支比率は、100％を超え、単年度収支は黒字であり、累積欠損金は発生していない。
　流動比率は、100％を上回っており、短期的な債務に対する支払い能力はある。
　企業債残高対事業規模比率は、依然として類似団体平均値より低くなっており、健全な経営であるといえる。
　経費回収率は100％を上回っており、汚水に係る費用を下水道使用料で賄うことができている。
　汚水処理原価は、減少傾向にあるが、類似団体平均値を下回っている。
　施設利用率は、前年度に比べ有収水量が増加したことにより、上昇している。
　水洗化率は、前年度に比べ上昇した。引き続き使用料収入の確保を図るため、水洗化率向上に繋がる取組みを講じていく。</t>
    <rPh sb="1" eb="7">
      <t>ケイジョウシュウシヒリツ</t>
    </rPh>
    <rPh sb="14" eb="15">
      <t>コ</t>
    </rPh>
    <rPh sb="17" eb="20">
      <t>タンネンド</t>
    </rPh>
    <rPh sb="20" eb="22">
      <t>シュウシ</t>
    </rPh>
    <rPh sb="23" eb="25">
      <t>クロジ</t>
    </rPh>
    <rPh sb="29" eb="31">
      <t>ルイセキ</t>
    </rPh>
    <rPh sb="31" eb="33">
      <t>ケッソン</t>
    </rPh>
    <rPh sb="33" eb="34">
      <t>キン</t>
    </rPh>
    <rPh sb="35" eb="37">
      <t>ハッセイ</t>
    </rPh>
    <rPh sb="45" eb="47">
      <t>リュウドウ</t>
    </rPh>
    <rPh sb="47" eb="49">
      <t>ヒリツ</t>
    </rPh>
    <rPh sb="56" eb="58">
      <t>ウワマワ</t>
    </rPh>
    <rPh sb="63" eb="66">
      <t>タンキテキ</t>
    </rPh>
    <rPh sb="67" eb="69">
      <t>サイム</t>
    </rPh>
    <rPh sb="70" eb="71">
      <t>タイ</t>
    </rPh>
    <rPh sb="73" eb="75">
      <t>シハラ</t>
    </rPh>
    <rPh sb="76" eb="78">
      <t>ノウリョク</t>
    </rPh>
    <rPh sb="84" eb="86">
      <t>キギョウ</t>
    </rPh>
    <rPh sb="86" eb="87">
      <t>サイ</t>
    </rPh>
    <rPh sb="87" eb="89">
      <t>ザンダカ</t>
    </rPh>
    <rPh sb="89" eb="90">
      <t>タイ</t>
    </rPh>
    <rPh sb="90" eb="92">
      <t>ジギョウ</t>
    </rPh>
    <rPh sb="92" eb="94">
      <t>キボ</t>
    </rPh>
    <rPh sb="94" eb="96">
      <t>ヒリツ</t>
    </rPh>
    <rPh sb="98" eb="100">
      <t>イゼン</t>
    </rPh>
    <rPh sb="103" eb="105">
      <t>ルイジ</t>
    </rPh>
    <rPh sb="105" eb="107">
      <t>ダンタイ</t>
    </rPh>
    <rPh sb="107" eb="110">
      <t>ヘイキンチ</t>
    </rPh>
    <rPh sb="112" eb="113">
      <t>ヒク</t>
    </rPh>
    <rPh sb="120" eb="122">
      <t>ケンゼン</t>
    </rPh>
    <rPh sb="123" eb="125">
      <t>ケイエイ</t>
    </rPh>
    <rPh sb="135" eb="137">
      <t>ケイヒ</t>
    </rPh>
    <rPh sb="137" eb="139">
      <t>カイシュウ</t>
    </rPh>
    <rPh sb="139" eb="140">
      <t>リツ</t>
    </rPh>
    <rPh sb="144" eb="148">
      <t>パーセントヲウワマワ</t>
    </rPh>
    <rPh sb="153" eb="155">
      <t>オスイ</t>
    </rPh>
    <rPh sb="156" eb="157">
      <t>カカ</t>
    </rPh>
    <rPh sb="158" eb="160">
      <t>ヒヨウ</t>
    </rPh>
    <rPh sb="161" eb="167">
      <t>ゲスイドウシヨウリョウ</t>
    </rPh>
    <rPh sb="168" eb="169">
      <t>マカナ</t>
    </rPh>
    <rPh sb="181" eb="183">
      <t>オスイ</t>
    </rPh>
    <rPh sb="183" eb="185">
      <t>ショリ</t>
    </rPh>
    <rPh sb="185" eb="187">
      <t>ゲンカ</t>
    </rPh>
    <rPh sb="189" eb="193">
      <t>ゲンショウケイコウ</t>
    </rPh>
    <rPh sb="198" eb="200">
      <t>ルイジ</t>
    </rPh>
    <rPh sb="200" eb="202">
      <t>ダンタイ</t>
    </rPh>
    <rPh sb="202" eb="205">
      <t>ヘイキンチ</t>
    </rPh>
    <rPh sb="206" eb="208">
      <t>シタマワ</t>
    </rPh>
    <rPh sb="215" eb="217">
      <t>シセツ</t>
    </rPh>
    <rPh sb="217" eb="219">
      <t>リヨウ</t>
    </rPh>
    <rPh sb="219" eb="220">
      <t>リツ</t>
    </rPh>
    <rPh sb="222" eb="224">
      <t>ゼンネン</t>
    </rPh>
    <rPh sb="224" eb="225">
      <t>ド</t>
    </rPh>
    <rPh sb="226" eb="227">
      <t>クラ</t>
    </rPh>
    <rPh sb="228" eb="232">
      <t>ユウシュウスイリョウ</t>
    </rPh>
    <rPh sb="233" eb="235">
      <t>ゾウカ</t>
    </rPh>
    <rPh sb="243" eb="245">
      <t>ジョウショウ</t>
    </rPh>
    <rPh sb="252" eb="255">
      <t>スイセンカ</t>
    </rPh>
    <rPh sb="255" eb="256">
      <t>リツ</t>
    </rPh>
    <rPh sb="258" eb="261">
      <t>ゼンネンド</t>
    </rPh>
    <rPh sb="262" eb="263">
      <t>クラ</t>
    </rPh>
    <rPh sb="264" eb="266">
      <t>ジョウショウ</t>
    </rPh>
    <rPh sb="269" eb="270">
      <t>ヒ</t>
    </rPh>
    <rPh sb="271" eb="272">
      <t>ツヅ</t>
    </rPh>
    <rPh sb="273" eb="276">
      <t>シヨウリョウ</t>
    </rPh>
    <rPh sb="276" eb="278">
      <t>シュウニュウ</t>
    </rPh>
    <rPh sb="279" eb="281">
      <t>カクホ</t>
    </rPh>
    <rPh sb="282" eb="283">
      <t>ハカ</t>
    </rPh>
    <rPh sb="287" eb="290">
      <t>スイセンカ</t>
    </rPh>
    <rPh sb="290" eb="291">
      <t>リツ</t>
    </rPh>
    <rPh sb="291" eb="293">
      <t>コウジョウ</t>
    </rPh>
    <rPh sb="294" eb="295">
      <t>ツナ</t>
    </rPh>
    <rPh sb="297" eb="299">
      <t>トリク</t>
    </rPh>
    <rPh sb="301" eb="302">
      <t>コウ</t>
    </rPh>
    <phoneticPr fontId="4"/>
  </si>
  <si>
    <t>　有形固定資産減価率は、類似団体平均値より高くなった。遠軽町の公共下水道事業は昭和60年度に供用開始をしており、30年以上が経過しているため、年々増加している。
　管渠については、標準耐用年数である50年を経過した管渠はないが、今後10～20年後に改築・更新を迎え、計画的な更新が必要となる。
　処理場、ポンプ場の機械、電気設備については、改築・更新の時期を迎え、計画的な改築・更新を実施している。</t>
    <rPh sb="1" eb="7">
      <t>ユウケイコテイシサン</t>
    </rPh>
    <rPh sb="7" eb="9">
      <t>ゲンカ</t>
    </rPh>
    <rPh sb="9" eb="10">
      <t>リツ</t>
    </rPh>
    <rPh sb="12" eb="19">
      <t>ルイジダンタイヘイキンチ</t>
    </rPh>
    <rPh sb="21" eb="22">
      <t>タカ</t>
    </rPh>
    <rPh sb="27" eb="30">
      <t>エンガルチョウ</t>
    </rPh>
    <rPh sb="31" eb="33">
      <t>コウキョウ</t>
    </rPh>
    <rPh sb="33" eb="36">
      <t>ゲスイドウ</t>
    </rPh>
    <rPh sb="36" eb="38">
      <t>ジギョウ</t>
    </rPh>
    <rPh sb="39" eb="41">
      <t>ショウワ</t>
    </rPh>
    <rPh sb="43" eb="44">
      <t>ネン</t>
    </rPh>
    <rPh sb="44" eb="45">
      <t>ド</t>
    </rPh>
    <rPh sb="46" eb="50">
      <t>キョウヨウカイシ</t>
    </rPh>
    <rPh sb="58" eb="61">
      <t>ネンイジョウ</t>
    </rPh>
    <rPh sb="62" eb="64">
      <t>ケイカ</t>
    </rPh>
    <rPh sb="71" eb="75">
      <t>ネンネンゾウカ</t>
    </rPh>
    <rPh sb="82" eb="84">
      <t>カンキョ</t>
    </rPh>
    <rPh sb="90" eb="92">
      <t>ヒョウジュン</t>
    </rPh>
    <rPh sb="92" eb="94">
      <t>タイヨウ</t>
    </rPh>
    <rPh sb="94" eb="96">
      <t>ネンスウ</t>
    </rPh>
    <rPh sb="101" eb="102">
      <t>ネン</t>
    </rPh>
    <rPh sb="103" eb="105">
      <t>ケイカ</t>
    </rPh>
    <rPh sb="107" eb="109">
      <t>カンキョ</t>
    </rPh>
    <rPh sb="114" eb="116">
      <t>コンゴ</t>
    </rPh>
    <rPh sb="121" eb="123">
      <t>ネンゴ</t>
    </rPh>
    <rPh sb="124" eb="126">
      <t>カイチク</t>
    </rPh>
    <rPh sb="127" eb="129">
      <t>コウシン</t>
    </rPh>
    <rPh sb="130" eb="131">
      <t>ムカ</t>
    </rPh>
    <rPh sb="133" eb="136">
      <t>ケイカクテキ</t>
    </rPh>
    <rPh sb="137" eb="139">
      <t>コウシン</t>
    </rPh>
    <rPh sb="140" eb="142">
      <t>ヒツヨウ</t>
    </rPh>
    <rPh sb="148" eb="151">
      <t>ショリジョウ</t>
    </rPh>
    <rPh sb="155" eb="156">
      <t>ジョウ</t>
    </rPh>
    <rPh sb="157" eb="159">
      <t>キカイ</t>
    </rPh>
    <rPh sb="160" eb="162">
      <t>デンキ</t>
    </rPh>
    <rPh sb="162" eb="164">
      <t>セツビ</t>
    </rPh>
    <rPh sb="170" eb="172">
      <t>カイチク</t>
    </rPh>
    <rPh sb="173" eb="175">
      <t>コウシン</t>
    </rPh>
    <rPh sb="176" eb="178">
      <t>ジキ</t>
    </rPh>
    <rPh sb="179" eb="180">
      <t>ムカ</t>
    </rPh>
    <rPh sb="182" eb="185">
      <t>ケイカクテキ</t>
    </rPh>
    <rPh sb="186" eb="188">
      <t>カイチク</t>
    </rPh>
    <rPh sb="189" eb="191">
      <t>コウシン</t>
    </rPh>
    <rPh sb="192" eb="194">
      <t>ジッシ</t>
    </rPh>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</si>
  <si>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rPh sb="1" eb="3">
      <t>コンゴ</t>
    </rPh>
    <rPh sb="3" eb="5">
      <t>ジンコウ</t>
    </rPh>
    <rPh sb="5" eb="7">
      <t>ゲンショウ</t>
    </rPh>
    <rPh sb="8" eb="9">
      <t>トモナ</t>
    </rPh>
    <rPh sb="10" eb="13">
      <t>シヨウリョウ</t>
    </rPh>
    <rPh sb="13" eb="15">
      <t>シュウニュウ</t>
    </rPh>
    <rPh sb="16" eb="18">
      <t>ゲンショウ</t>
    </rPh>
    <rPh sb="19" eb="20">
      <t>サ</t>
    </rPh>
    <rPh sb="28" eb="29">
      <t>クワ</t>
    </rPh>
    <rPh sb="31" eb="33">
      <t>ショリ</t>
    </rPh>
    <rPh sb="33" eb="35">
      <t>シセツ</t>
    </rPh>
    <rPh sb="36" eb="38">
      <t>カンキョ</t>
    </rPh>
    <rPh sb="39" eb="42">
      <t>ロウキュウカ</t>
    </rPh>
    <rPh sb="43" eb="44">
      <t>スス</t>
    </rPh>
    <rPh sb="46" eb="49">
      <t>ケイカクテキ</t>
    </rPh>
    <rPh sb="50" eb="52">
      <t>コウシン</t>
    </rPh>
    <rPh sb="56" eb="57">
      <t>トモナ</t>
    </rPh>
    <rPh sb="58" eb="60">
      <t>ザイゲン</t>
    </rPh>
    <rPh sb="60" eb="62">
      <t>カクホ</t>
    </rPh>
    <rPh sb="63" eb="65">
      <t>カダイ</t>
    </rPh>
    <rPh sb="71" eb="73">
      <t>トウシ</t>
    </rPh>
    <rPh sb="74" eb="77">
      <t>コウリツカ</t>
    </rPh>
    <rPh sb="78" eb="80">
      <t>イジ</t>
    </rPh>
    <rPh sb="80" eb="83">
      <t>カンリヒ</t>
    </rPh>
    <rPh sb="83" eb="84">
      <t>トウ</t>
    </rPh>
    <rPh sb="85" eb="87">
      <t>サクゲン</t>
    </rPh>
    <rPh sb="90" eb="92">
      <t>ケイエイ</t>
    </rPh>
    <rPh sb="92" eb="94">
      <t>カイゼン</t>
    </rPh>
    <rPh sb="95" eb="96">
      <t>ハカ</t>
    </rPh>
    <rPh sb="103" eb="105">
      <t>ヒツヨウ</t>
    </rPh>
    <rPh sb="115" eb="119">
      <t>ケイエイセンリャク</t>
    </rPh>
    <rPh sb="121" eb="122">
      <t>モト</t>
    </rPh>
    <rPh sb="124" eb="126">
      <t>ケイエイ</t>
    </rPh>
    <rPh sb="126" eb="128">
      <t>キバン</t>
    </rPh>
    <rPh sb="129" eb="131">
      <t>キョウカ</t>
    </rPh>
    <rPh sb="132" eb="134">
      <t>ザイセイ</t>
    </rPh>
    <rPh sb="141" eb="143">
      <t>コウジョウ</t>
    </rPh>
    <rPh sb="144" eb="145">
      <t>ト</t>
    </rPh>
    <rPh sb="146" eb="147">
      <t>ク</t>
    </rPh>
    <rPh sb="149" eb="151">
      <t>ジギョウ</t>
    </rPh>
    <rPh sb="152" eb="155">
      <t>アンテイテキ</t>
    </rPh>
    <rPh sb="155" eb="157">
      <t>ケイエイ</t>
    </rPh>
    <rPh sb="158" eb="15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</si>
</sst>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CE-4948-8B03-AD9EBD432D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8BCE-4948-8B03-AD9EBD432D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67.86</c:v>
                </c:pt>
                <c:pt idx="1">
                  <c:v>65.53</c:v>
                </c:pt>
                <c:pt idx="2">
                  <c:v>65.2</c:v>
                </c:pt>
                <c:pt idx="3">
                  <c:v>61.28</c:v>
                </c:pt>
                <c:pt idx="4">
                  <c:v>67.3</c:v>
                </c:pt>
              </c:numCache>
            </c:numRef>
          </c:val>
          <c:extLst>
            <c:ext xmlns:c16="http://schemas.microsoft.com/office/drawing/2014/chart" uri="{C3380CC4-5D6E-409C-BE32-E72D297353CC}">
              <c16:uniqueId val="{00000000-9641-476A-A83F-FFFF5EE6D5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9641-476A-A83F-FFFF5EE6D5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90.79</c:v>
                </c:pt>
                <c:pt idx="1">
                  <c:v>89.76</c:v>
                </c:pt>
                <c:pt idx="2">
                  <c:v>90.3</c:v>
                </c:pt>
                <c:pt idx="3">
                  <c:v>92.93</c:v>
                </c:pt>
                <c:pt idx="4">
                  <c:v>93.55</c:v>
                </c:pt>
              </c:numCache>
            </c:numRef>
          </c:val>
          <c:extLst>
            <c:ext xmlns:c16="http://schemas.microsoft.com/office/drawing/2014/chart" uri="{C3380CC4-5D6E-409C-BE32-E72D297353CC}">
              <c16:uniqueId val="{00000000-4B19-4456-AD9D-01F20D685A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4B19-4456-AD9D-01F20D685A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117.24</c:v>
                </c:pt>
                <c:pt idx="1">
                  <c:v>108.4</c:v>
                </c:pt>
                <c:pt idx="2">
                  <c:v>111.76</c:v>
                </c:pt>
                <c:pt idx="3">
                  <c:v>114.91</c:v>
                </c:pt>
                <c:pt idx="4">
                  <c:v>112.35</c:v>
                </c:pt>
              </c:numCache>
            </c:numRef>
          </c:val>
          <c:extLst>
            <c:ext xmlns:c16="http://schemas.microsoft.com/office/drawing/2014/chart" uri="{C3380CC4-5D6E-409C-BE32-E72D297353CC}">
              <c16:uniqueId val="{00000000-7663-424A-9641-2716447185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7663-424A-9641-2716447185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18.78</c:v>
                </c:pt>
                <c:pt idx="1">
                  <c:v>20.81</c:v>
                </c:pt>
                <c:pt idx="2">
                  <c:v>23.1</c:v>
                </c:pt>
                <c:pt idx="3">
                  <c:v>25.4</c:v>
                </c:pt>
                <c:pt idx="4">
                  <c:v>27.72</c:v>
                </c:pt>
              </c:numCache>
            </c:numRef>
          </c:val>
          <c:extLst>
            <c:ext xmlns:c16="http://schemas.microsoft.com/office/drawing/2014/chart" uri="{C3380CC4-5D6E-409C-BE32-E72D297353CC}">
              <c16:uniqueId val="{00000000-F3B1-44FF-9081-A33EB0BFBF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F3B1-44FF-9081-A33EB0BFBF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D-4F8A-B298-694BD8D64B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54BD-4F8A-B298-694BD8D64B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2-423A-911B-8BD75C9FF3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7DA2-423A-911B-8BD75C9FF3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136.79</c:v>
                </c:pt>
                <c:pt idx="1">
                  <c:v>137.13999999999999</c:v>
                </c:pt>
                <c:pt idx="2">
                  <c:v>141.12</c:v>
                </c:pt>
                <c:pt idx="3">
                  <c:v>151.66</c:v>
                </c:pt>
                <c:pt idx="4">
                  <c:v>140.21</c:v>
                </c:pt>
              </c:numCache>
            </c:numRef>
          </c:val>
          <c:extLst>
            <c:ext xmlns:c16="http://schemas.microsoft.com/office/drawing/2014/chart" uri="{C3380CC4-5D6E-409C-BE32-E72D297353CC}">
              <c16:uniqueId val="{00000000-4510-4C55-81B1-59C6636D19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4510-4C55-81B1-59C6636D19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318.31</c:v>
                </c:pt>
                <c:pt idx="1">
                  <c:v>236.76</c:v>
                </c:pt>
                <c:pt idx="2">
                  <c:v>237.26</c:v>
                </c:pt>
                <c:pt idx="3">
                  <c:v>199.36</c:v>
                </c:pt>
                <c:pt idx="4">
                  <c:v>187.16</c:v>
                </c:pt>
              </c:numCache>
            </c:numRef>
          </c:val>
          <c:extLst>
            <c:ext xmlns:c16="http://schemas.microsoft.com/office/drawing/2014/chart" uri="{C3380CC4-5D6E-409C-BE32-E72D297353CC}">
              <c16:uniqueId val="{00000000-DDB6-430F-899E-15A46904F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DDB6-430F-899E-15A46904F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124.97</c:v>
                </c:pt>
                <c:pt idx="1">
                  <c:v>110.03</c:v>
                </c:pt>
                <c:pt idx="2">
                  <c:v>116.91</c:v>
                </c:pt>
                <c:pt idx="3">
                  <c:v>115.92</c:v>
                </c:pt>
                <c:pt idx="4">
                  <c:v>115.47</c:v>
                </c:pt>
              </c:numCache>
            </c:numRef>
          </c:val>
          <c:extLst>
            <c:ext xmlns:c16="http://schemas.microsoft.com/office/drawing/2014/chart" uri="{C3380CC4-5D6E-409C-BE32-E72D297353CC}">
              <c16:uniqueId val="{00000000-36EA-44D6-A121-0F6DE3FCD5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36EA-44D6-A121-0F6DE3FCD5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161.75</c:v>
                </c:pt>
                <c:pt idx="1">
                  <c:v>183.93</c:v>
                </c:pt>
                <c:pt idx="2">
                  <c:v>173.7</c:v>
                </c:pt>
                <c:pt idx="3">
                  <c:v>175.45</c:v>
                </c:pt>
                <c:pt idx="4">
                  <c:v>173.74</c:v>
                </c:pt>
              </c:numCache>
            </c:numRef>
          </c:val>
          <c:extLst>
            <c:ext xmlns:c16="http://schemas.microsoft.com/office/drawing/2014/chart" uri="{C3380CC4-5D6E-409C-BE32-E72D297353CC}">
              <c16:uniqueId val="{00000000-689A-4E36-92B6-48F469CF2A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689A-4E36-92B6-48F469CF2A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遠軽町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19358</v>
      </c>
      <c r="AM8" s="51"/>
      <c r="AN8" s="51"/>
      <c r="AO8" s="51"/>
      <c r="AP8" s="51"/>
      <c r="AQ8" s="51"/>
      <c r="AR8" s="51"/>
      <c r="AS8" s="51"/>
      <c r="AT8" s="46">
        <f>データ!T6</f>
        <v>1332.45</v>
      </c>
      <c r="AU8" s="46"/>
      <c r="AV8" s="46"/>
      <c r="AW8" s="46"/>
      <c r="AX8" s="46"/>
      <c r="AY8" s="46"/>
      <c r="AZ8" s="46"/>
      <c r="BA8" s="46"/>
      <c r="BB8" s="46">
        <f>データ!U6</f>
        <v>14.53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65.66</v>
      </c>
      <c r="J10" s="46"/>
      <c r="K10" s="46"/>
      <c r="L10" s="46"/>
      <c r="M10" s="46"/>
      <c r="N10" s="46"/>
      <c r="O10" s="46"/>
      <c r="P10" s="46">
        <f>データ!P6</f>
        <v>73.63</v>
      </c>
      <c r="Q10" s="46"/>
      <c r="R10" s="46"/>
      <c r="S10" s="46"/>
      <c r="T10" s="46"/>
      <c r="U10" s="46"/>
      <c r="V10" s="46"/>
      <c r="W10" s="46">
        <f>データ!Q6</f>
        <v>57.68</v>
      </c>
      <c r="X10" s="46"/>
      <c r="Y10" s="46"/>
      <c r="Z10" s="46"/>
      <c r="AA10" s="46"/>
      <c r="AB10" s="46"/>
      <c r="AC10" s="46"/>
      <c r="AD10" s="51">
        <f>データ!R6</f>
        <v>4180</v>
      </c>
      <c r="AE10" s="51"/>
      <c r="AF10" s="51"/>
      <c r="AG10" s="51"/>
      <c r="AH10" s="51"/>
      <c r="AI10" s="51"/>
      <c r="AJ10" s="51"/>
      <c r="AK10" s="2"/>
      <c r="AL10" s="51">
        <f>データ!V6</f>
        <v>14098</v>
      </c>
      <c r="AM10" s="51"/>
      <c r="AN10" s="51"/>
      <c r="AO10" s="51"/>
      <c r="AP10" s="51"/>
      <c r="AQ10" s="51"/>
      <c r="AR10" s="51"/>
      <c r="AS10" s="51"/>
      <c r="AT10" s="46">
        <f>データ!W6</f>
        <v>5.04</v>
      </c>
      <c r="AU10" s="46"/>
      <c r="AV10" s="46"/>
      <c r="AW10" s="46"/>
      <c r="AX10" s="46"/>
      <c r="AY10" s="46"/>
      <c r="AZ10" s="46"/>
      <c r="BA10" s="46"/>
      <c r="BB10" s="46">
        <f>データ!X6</f>
        <v>2797.22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tN5Nj6j0cfbMiztHRDYTZe006asxqZebxFKldfahgOjMycvl7Nd0DhvI1Irc/TvnBsNNA36ziVMYSFPVWBl0g==" saltValue="9JisqWzzYfKcaCehosW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15555</v>
      </c>
      <c r="D6" s="33">
        <f t="shared" si="3"/>
        <v>46</v>
      </c>
      <c r="E6" s="33">
        <f t="shared" si="3"/>
        <v>17</v>
      </c>
      <c r="F6" s="33">
        <f t="shared" si="3"/>
        <v>1</v>
      </c>
      <c r="G6" s="33">
        <f t="shared" si="3"/>
        <v>0</v>
      </c>
      <c r="H6" s="33" t="str">
        <f t="shared" si="3"/>
        <v>北海道　遠軽町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65.66</v>
      </c>
      <c r="P6" s="34">
        <f t="shared" si="3"/>
        <v>73.63</v>
      </c>
      <c r="Q6" s="34">
        <f t="shared" si="3"/>
        <v>57.68</v>
      </c>
      <c r="R6" s="34">
        <f t="shared" si="3"/>
        <v>4180</v>
      </c>
      <c r="S6" s="34">
        <f t="shared" si="3"/>
        <v>19358</v>
      </c>
      <c r="T6" s="34">
        <f t="shared" si="3"/>
        <v>1332.45</v>
      </c>
      <c r="U6" s="34">
        <f t="shared" si="3"/>
        <v>14.53</v>
      </c>
      <c r="V6" s="34">
        <f t="shared" si="3"/>
        <v>14098</v>
      </c>
      <c r="W6" s="34">
        <f t="shared" si="3"/>
        <v>5.04</v>
      </c>
      <c r="X6" s="34">
        <f t="shared" si="3"/>
        <v>2797.22</v>
      </c>
      <c r="Y6" s="35">
        <f>IF(Y7="",NA(),Y7)</f>
        <v>117.24</v>
      </c>
      <c r="Z6" s="35">
        <f t="shared" ref="Z6:AH6" si="4">IF(Z7="",NA(),Z7)</f>
        <v>108.4</v>
      </c>
      <c r="AA6" s="35">
        <f t="shared" si="4"/>
        <v>111.76</v>
      </c>
      <c r="AB6" s="35">
        <f t="shared" si="4"/>
        <v>114.91</v>
      </c>
      <c r="AC6" s="35">
        <f t="shared" si="4"/>
        <v>112.35</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136.79</v>
      </c>
      <c r="AV6" s="35">
        <f t="shared" ref="AV6:BD6" si="6">IF(AV7="",NA(),AV7)</f>
        <v>137.13999999999999</v>
      </c>
      <c r="AW6" s="35">
        <f t="shared" si="6"/>
        <v>141.12</v>
      </c>
      <c r="AX6" s="35">
        <f t="shared" si="6"/>
        <v>151.66</v>
      </c>
      <c r="AY6" s="35">
        <f t="shared" si="6"/>
        <v>140.21</v>
      </c>
      <c r="AZ6" s="35">
        <f t="shared" si="6"/>
        <v>88.12</v>
      </c>
      <c r="BA6" s="35">
        <f t="shared" si="6"/>
        <v>81.33</v>
      </c>
      <c r="BB6" s="35">
        <f t="shared" si="6"/>
        <v>80.81</v>
      </c>
      <c r="BC6" s="35">
        <f t="shared" si="6"/>
        <v>68.17</v>
      </c>
      <c r="BD6" s="35">
        <f t="shared" si="6"/>
        <v>55.6</v>
      </c>
      <c r="BE6" s="34" t="str">
        <f>IF(BE7="","",IF(BE7="-","【-】","【"&amp;SUBSTITUTE(TEXT(BE7,"#,##0.00"),"-","△")&amp;"】"))</f>
        <v>【67.52】</v>
      </c>
      <c r="BF6" s="35">
        <f>IF(BF7="",NA(),BF7)</f>
        <v>318.31</v>
      </c>
      <c r="BG6" s="35">
        <f t="shared" ref="BG6:BO6" si="7">IF(BG7="",NA(),BG7)</f>
        <v>236.76</v>
      </c>
      <c r="BH6" s="35">
        <f t="shared" si="7"/>
        <v>237.26</v>
      </c>
      <c r="BI6" s="35">
        <f t="shared" si="7"/>
        <v>199.36</v>
      </c>
      <c r="BJ6" s="35">
        <f t="shared" si="7"/>
        <v>187.16</v>
      </c>
      <c r="BK6" s="35">
        <f t="shared" si="7"/>
        <v>716.96</v>
      </c>
      <c r="BL6" s="35">
        <f t="shared" si="7"/>
        <v>799.11</v>
      </c>
      <c r="BM6" s="35">
        <f t="shared" si="7"/>
        <v>768.62</v>
      </c>
      <c r="BN6" s="35">
        <f t="shared" si="7"/>
        <v>789.44</v>
      </c>
      <c r="BO6" s="35">
        <f t="shared" si="7"/>
        <v>789.08</v>
      </c>
      <c r="BP6" s="34" t="str">
        <f>IF(BP7="","",IF(BP7="-","【-】","【"&amp;SUBSTITUTE(TEXT(BP7,"#,##0.00"),"-","△")&amp;"】"))</f>
        <v>【705.21】</v>
      </c>
      <c r="BQ6" s="35">
        <f>IF(BQ7="",NA(),BQ7)</f>
        <v>124.97</v>
      </c>
      <c r="BR6" s="35">
        <f t="shared" ref="BR6:BZ6" si="8">IF(BR7="",NA(),BR7)</f>
        <v>110.03</v>
      </c>
      <c r="BS6" s="35">
        <f t="shared" si="8"/>
        <v>116.91</v>
      </c>
      <c r="BT6" s="35">
        <f t="shared" si="8"/>
        <v>115.92</v>
      </c>
      <c r="BU6" s="35">
        <f t="shared" si="8"/>
        <v>115.47</v>
      </c>
      <c r="BV6" s="35">
        <f t="shared" si="8"/>
        <v>88.09</v>
      </c>
      <c r="BW6" s="35">
        <f t="shared" si="8"/>
        <v>87.69</v>
      </c>
      <c r="BX6" s="35">
        <f t="shared" si="8"/>
        <v>88.06</v>
      </c>
      <c r="BY6" s="35">
        <f t="shared" si="8"/>
        <v>87.29</v>
      </c>
      <c r="BZ6" s="35">
        <f t="shared" si="8"/>
        <v>88.25</v>
      </c>
      <c r="CA6" s="34" t="str">
        <f>IF(CA7="","",IF(CA7="-","【-】","【"&amp;SUBSTITUTE(TEXT(CA7,"#,##0.00"),"-","△")&amp;"】"))</f>
        <v>【98.96】</v>
      </c>
      <c r="CB6" s="35">
        <f>IF(CB7="",NA(),CB7)</f>
        <v>161.75</v>
      </c>
      <c r="CC6" s="35">
        <f t="shared" ref="CC6:CK6" si="9">IF(CC7="",NA(),CC7)</f>
        <v>183.93</v>
      </c>
      <c r="CD6" s="35">
        <f t="shared" si="9"/>
        <v>173.7</v>
      </c>
      <c r="CE6" s="35">
        <f t="shared" si="9"/>
        <v>175.45</v>
      </c>
      <c r="CF6" s="35">
        <f t="shared" si="9"/>
        <v>173.74</v>
      </c>
      <c r="CG6" s="35">
        <f t="shared" si="9"/>
        <v>181.8</v>
      </c>
      <c r="CH6" s="35">
        <f t="shared" si="9"/>
        <v>180.07</v>
      </c>
      <c r="CI6" s="35">
        <f t="shared" si="9"/>
        <v>179.32</v>
      </c>
      <c r="CJ6" s="35">
        <f t="shared" si="9"/>
        <v>176.67</v>
      </c>
      <c r="CK6" s="35">
        <f t="shared" si="9"/>
        <v>176.37</v>
      </c>
      <c r="CL6" s="34" t="str">
        <f>IF(CL7="","",IF(CL7="-","【-】","【"&amp;SUBSTITUTE(TEXT(CL7,"#,##0.00"),"-","△")&amp;"】"))</f>
        <v>【134.52】</v>
      </c>
      <c r="CM6" s="35">
        <f>IF(CM7="",NA(),CM7)</f>
        <v>67.86</v>
      </c>
      <c r="CN6" s="35">
        <f t="shared" ref="CN6:CV6" si="10">IF(CN7="",NA(),CN7)</f>
        <v>65.53</v>
      </c>
      <c r="CO6" s="35">
        <f t="shared" si="10"/>
        <v>65.2</v>
      </c>
      <c r="CP6" s="35">
        <f t="shared" si="10"/>
        <v>61.28</v>
      </c>
      <c r="CQ6" s="35">
        <f t="shared" si="10"/>
        <v>67.3</v>
      </c>
      <c r="CR6" s="35">
        <f t="shared" si="10"/>
        <v>59.35</v>
      </c>
      <c r="CS6" s="35">
        <f t="shared" si="10"/>
        <v>58.4</v>
      </c>
      <c r="CT6" s="35">
        <f t="shared" si="10"/>
        <v>58</v>
      </c>
      <c r="CU6" s="35">
        <f t="shared" si="10"/>
        <v>57.42</v>
      </c>
      <c r="CV6" s="35">
        <f t="shared" si="10"/>
        <v>56.72</v>
      </c>
      <c r="CW6" s="34" t="str">
        <f>IF(CW7="","",IF(CW7="-","【-】","【"&amp;SUBSTITUTE(TEXT(CW7,"#,##0.00"),"-","△")&amp;"】"))</f>
        <v>【59.57】</v>
      </c>
      <c r="CX6" s="35">
        <f>IF(CX7="",NA(),CX7)</f>
        <v>90.79</v>
      </c>
      <c r="CY6" s="35">
        <f t="shared" ref="CY6:DG6" si="11">IF(CY7="",NA(),CY7)</f>
        <v>89.76</v>
      </c>
      <c r="CZ6" s="35">
        <f t="shared" si="11"/>
        <v>90.3</v>
      </c>
      <c r="DA6" s="35">
        <f t="shared" si="11"/>
        <v>92.93</v>
      </c>
      <c r="DB6" s="35">
        <f t="shared" si="11"/>
        <v>93.55</v>
      </c>
      <c r="DC6" s="35">
        <f t="shared" si="11"/>
        <v>89.88</v>
      </c>
      <c r="DD6" s="35">
        <f t="shared" si="11"/>
        <v>89.68</v>
      </c>
      <c r="DE6" s="35">
        <f t="shared" si="11"/>
        <v>89.79</v>
      </c>
      <c r="DF6" s="35">
        <f t="shared" si="11"/>
        <v>90.42</v>
      </c>
      <c r="DG6" s="35">
        <f t="shared" si="11"/>
        <v>90.72</v>
      </c>
      <c r="DH6" s="34" t="str">
        <f>IF(DH7="","",IF(DH7="-","【-】","【"&amp;SUBSTITUTE(TEXT(DH7,"#,##0.00"),"-","△")&amp;"】"))</f>
        <v>【95.57】</v>
      </c>
      <c r="DI6" s="35">
        <f>IF(DI7="",NA(),DI7)</f>
        <v>18.78</v>
      </c>
      <c r="DJ6" s="35">
        <f t="shared" ref="DJ6:DR6" si="12">IF(DJ7="",NA(),DJ7)</f>
        <v>20.81</v>
      </c>
      <c r="DK6" s="35">
        <f t="shared" si="12"/>
        <v>23.1</v>
      </c>
      <c r="DL6" s="35">
        <f t="shared" si="12"/>
        <v>25.4</v>
      </c>
      <c r="DM6" s="35">
        <f t="shared" si="12"/>
        <v>27.72</v>
      </c>
      <c r="DN6" s="35">
        <f t="shared" si="12"/>
        <v>27.12</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5">
        <f t="shared" si="13"/>
        <v>1.93</v>
      </c>
      <c r="DZ6" s="35">
        <f t="shared" si="13"/>
        <v>1.92</v>
      </c>
      <c r="EA6" s="35">
        <f t="shared" si="13"/>
        <v>1.83</v>
      </c>
      <c r="EB6" s="35">
        <f t="shared" si="13"/>
        <v>1.37</v>
      </c>
      <c r="EC6" s="35">
        <f t="shared" si="13"/>
        <v>1.34</v>
      </c>
      <c r="ED6" s="34" t="str">
        <f>IF(ED7="","",IF(ED7="-","【-】","【"&amp;SUBSTITUTE(TEXT(ED7,"#,##0.00"),"-","△")&amp;"】"))</f>
        <v>【5.72】</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15555</v>
      </c>
      <c r="D7" s="37">
        <v>46</v>
      </c>
      <c r="E7" s="37">
        <v>17</v>
      </c>
      <c r="F7" s="37">
        <v>1</v>
      </c>
      <c r="G7" s="37">
        <v>0</v>
      </c>
      <c r="H7" s="37" t="s">
        <v>96</v>
      </c>
      <c r="I7" s="37" t="s">
        <v>97</v>
      </c>
      <c r="J7" s="37" t="s">
        <v>98</v>
      </c>
      <c r="K7" s="37" t="s">
        <v>99</v>
      </c>
      <c r="L7" s="37" t="s">
        <v>100</v>
      </c>
      <c r="M7" s="37" t="s">
        <v>101</v>
      </c>
      <c r="N7" s="38" t="s">
        <v>102</v>
      </c>
      <c r="O7" s="38">
        <v>65.66</v>
      </c>
      <c r="P7" s="38">
        <v>73.63</v>
      </c>
      <c r="Q7" s="38">
        <v>57.68</v>
      </c>
      <c r="R7" s="38">
        <v>4180</v>
      </c>
      <c r="S7" s="38">
        <v>19358</v>
      </c>
      <c r="T7" s="38">
        <v>1332.45</v>
      </c>
      <c r="U7" s="38">
        <v>14.53</v>
      </c>
      <c r="V7" s="38">
        <v>14098</v>
      </c>
      <c r="W7" s="38">
        <v>5.04</v>
      </c>
      <c r="X7" s="38">
        <v>2797.22</v>
      </c>
      <c r="Y7" s="38">
        <v>117.24</v>
      </c>
      <c r="Z7" s="38">
        <v>108.4</v>
      </c>
      <c r="AA7" s="38">
        <v>111.76</v>
      </c>
      <c r="AB7" s="38">
        <v>114.91</v>
      </c>
      <c r="AC7" s="38">
        <v>112.35</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136.79</v>
      </c>
      <c r="AV7" s="38">
        <v>137.13999999999999</v>
      </c>
      <c r="AW7" s="38">
        <v>141.12</v>
      </c>
      <c r="AX7" s="38">
        <v>151.66</v>
      </c>
      <c r="AY7" s="38">
        <v>140.21</v>
      </c>
      <c r="AZ7" s="38">
        <v>88.12</v>
      </c>
      <c r="BA7" s="38">
        <v>81.33</v>
      </c>
      <c r="BB7" s="38">
        <v>80.81</v>
      </c>
      <c r="BC7" s="38">
        <v>68.17</v>
      </c>
      <c r="BD7" s="38">
        <v>55.6</v>
      </c>
      <c r="BE7" s="38">
        <v>67.52</v>
      </c>
      <c r="BF7" s="38">
        <v>318.31</v>
      </c>
      <c r="BG7" s="38">
        <v>236.76</v>
      </c>
      <c r="BH7" s="38">
        <v>237.26</v>
      </c>
      <c r="BI7" s="38">
        <v>199.36</v>
      </c>
      <c r="BJ7" s="38">
        <v>187.16</v>
      </c>
      <c r="BK7" s="38">
        <v>716.96</v>
      </c>
      <c r="BL7" s="38">
        <v>799.11</v>
      </c>
      <c r="BM7" s="38">
        <v>768.62</v>
      </c>
      <c r="BN7" s="38">
        <v>789.44</v>
      </c>
      <c r="BO7" s="38">
        <v>789.08</v>
      </c>
      <c r="BP7" s="38">
        <v>705.21</v>
      </c>
      <c r="BQ7" s="38">
        <v>124.97</v>
      </c>
      <c r="BR7" s="38">
        <v>110.03</v>
      </c>
      <c r="BS7" s="38">
        <v>116.91</v>
      </c>
      <c r="BT7" s="38">
        <v>115.92</v>
      </c>
      <c r="BU7" s="38">
        <v>115.47</v>
      </c>
      <c r="BV7" s="38">
        <v>88.09</v>
      </c>
      <c r="BW7" s="38">
        <v>87.69</v>
      </c>
      <c r="BX7" s="38">
        <v>88.06</v>
      </c>
      <c r="BY7" s="38">
        <v>87.29</v>
      </c>
      <c r="BZ7" s="38">
        <v>88.25</v>
      </c>
      <c r="CA7" s="38">
        <v>98.96</v>
      </c>
      <c r="CB7" s="38">
        <v>161.75</v>
      </c>
      <c r="CC7" s="38">
        <v>183.93</v>
      </c>
      <c r="CD7" s="38">
        <v>173.7</v>
      </c>
      <c r="CE7" s="38">
        <v>175.45</v>
      </c>
      <c r="CF7" s="38">
        <v>173.74</v>
      </c>
      <c r="CG7" s="38">
        <v>181.8</v>
      </c>
      <c r="CH7" s="38">
        <v>180.07</v>
      </c>
      <c r="CI7" s="38">
        <v>179.32</v>
      </c>
      <c r="CJ7" s="38">
        <v>176.67</v>
      </c>
      <c r="CK7" s="38">
        <v>176.37</v>
      </c>
      <c r="CL7" s="38">
        <v>134.52000000000001</v>
      </c>
      <c r="CM7" s="38">
        <v>67.86</v>
      </c>
      <c r="CN7" s="38">
        <v>65.53</v>
      </c>
      <c r="CO7" s="38">
        <v>65.2</v>
      </c>
      <c r="CP7" s="38">
        <v>61.28</v>
      </c>
      <c r="CQ7" s="38">
        <v>67.3</v>
      </c>
      <c r="CR7" s="38">
        <v>59.35</v>
      </c>
      <c r="CS7" s="38">
        <v>58.4</v>
      </c>
      <c r="CT7" s="38">
        <v>58</v>
      </c>
      <c r="CU7" s="38">
        <v>57.42</v>
      </c>
      <c r="CV7" s="38">
        <v>56.72</v>
      </c>
      <c r="CW7" s="38">
        <v>59.57</v>
      </c>
      <c r="CX7" s="38">
        <v>90.79</v>
      </c>
      <c r="CY7" s="38">
        <v>89.76</v>
      </c>
      <c r="CZ7" s="38">
        <v>90.3</v>
      </c>
      <c r="DA7" s="38">
        <v>92.93</v>
      </c>
      <c r="DB7" s="38">
        <v>93.55</v>
      </c>
      <c r="DC7" s="38">
        <v>89.88</v>
      </c>
      <c r="DD7" s="38">
        <v>89.68</v>
      </c>
      <c r="DE7" s="38">
        <v>89.79</v>
      </c>
      <c r="DF7" s="38">
        <v>90.42</v>
      </c>
      <c r="DG7" s="38">
        <v>90.72</v>
      </c>
      <c r="DH7" s="38">
        <v>95.57</v>
      </c>
      <c r="DI7" s="38">
        <v>18.78</v>
      </c>
      <c r="DJ7" s="38">
        <v>20.81</v>
      </c>
      <c r="DK7" s="38">
        <v>23.1</v>
      </c>
      <c r="DL7" s="38">
        <v>25.4</v>
      </c>
      <c r="DM7" s="38">
        <v>27.72</v>
      </c>
      <c r="DN7" s="38">
        <v>27.12</v>
      </c>
      <c r="DO7" s="38">
        <v>29.5</v>
      </c>
      <c r="DP7" s="38">
        <v>30.6</v>
      </c>
      <c r="DQ7" s="38">
        <v>29.23</v>
      </c>
      <c r="DR7" s="38">
        <v>20.78</v>
      </c>
      <c r="DS7" s="38">
        <v>36.520000000000003</v>
      </c>
      <c r="DT7" s="38">
        <v>0</v>
      </c>
      <c r="DU7" s="38">
        <v>0</v>
      </c>
      <c r="DV7" s="38">
        <v>0</v>
      </c>
      <c r="DW7" s="38">
        <v>0</v>
      </c>
      <c r="DX7" s="38">
        <v>0</v>
      </c>
      <c r="DY7" s="38">
        <v>1.93</v>
      </c>
      <c r="DZ7" s="38">
        <v>1.92</v>
      </c>
      <c r="EA7" s="38">
        <v>1.83</v>
      </c>
      <c r="EB7" s="38">
        <v>1.37</v>
      </c>
      <c r="EC7" s="38">
        <v>1.34</v>
      </c>
      <c r="ED7" s="38">
        <v>5.72</v>
      </c>
      <c r="EE7" s="38">
        <v>0</v>
      </c>
      <c r="EF7" s="38">
        <v>0</v>
      </c>
      <c r="EG7" s="38">
        <v>0</v>
      </c>
      <c r="EH7" s="38">
        <v>0</v>
      </c>
      <c r="EI7" s="38">
        <v>0</v>
      </c>
      <c r="EJ7" s="38">
        <v>0.19</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2022-01-14T05:44:15Z</cp:lastPrinted>
  <dcterms:created xsi:type="dcterms:W3CDTF">2021-12-03T07:06:35Z</dcterms:created>
  <dcterms:modified xsi:type="dcterms:W3CDTF">2022-01-14T05:44:16Z</dcterms:modified>
  <cp:category/>
</cp:coreProperties>
</file>